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p\Desktop\"/>
    </mc:Choice>
  </mc:AlternateContent>
  <xr:revisionPtr revIDLastSave="0" documentId="13_ncr:1_{EE0A5C59-B965-4AC9-A3E6-31599B51FF4F}" xr6:coauthVersionLast="47" xr6:coauthVersionMax="47" xr10:uidLastSave="{00000000-0000-0000-0000-000000000000}"/>
  <bookViews>
    <workbookView xWindow="-120" yWindow="-120" windowWidth="29040" windowHeight="15840" tabRatio="734" firstSheet="24" activeTab="38" xr2:uid="{F1BC2CFF-AC75-4583-9726-45EBEE91C618}"/>
  </bookViews>
  <sheets>
    <sheet name="Pakiet 1" sheetId="1" r:id="rId1"/>
    <sheet name="Pakiet 2" sheetId="2" r:id="rId2"/>
    <sheet name="Pakiet 3" sheetId="4" r:id="rId3"/>
    <sheet name="Pakiet 4" sheetId="5" r:id="rId4"/>
    <sheet name="Pakiet 5" sheetId="6" r:id="rId5"/>
    <sheet name="Pakiet 6" sheetId="7" r:id="rId6"/>
    <sheet name="Pakiet 7" sheetId="9" r:id="rId7"/>
    <sheet name="Pakiet 8" sheetId="10" r:id="rId8"/>
    <sheet name="Pakiet 9" sheetId="11" r:id="rId9"/>
    <sheet name="Pakiet 10" sheetId="13" r:id="rId10"/>
    <sheet name="Pakiet 11" sheetId="14" r:id="rId11"/>
    <sheet name="Pakiet 12" sheetId="43" r:id="rId12"/>
    <sheet name="Pakiet 13" sheetId="16" r:id="rId13"/>
    <sheet name="Pakiet 14" sheetId="17" r:id="rId14"/>
    <sheet name="Pakiet 15" sheetId="18" r:id="rId15"/>
    <sheet name="Pakiet 16" sheetId="19" r:id="rId16"/>
    <sheet name="Pakiet 17" sheetId="20" r:id="rId17"/>
    <sheet name="Pakiet 18" sheetId="21" r:id="rId18"/>
    <sheet name="Pakiet 19" sheetId="22" r:id="rId19"/>
    <sheet name="Pakiet 20" sheetId="23" r:id="rId20"/>
    <sheet name="Pakiet 21" sheetId="24" r:id="rId21"/>
    <sheet name="Pakiet 22" sheetId="25" r:id="rId22"/>
    <sheet name="Pakiet 23" sheetId="26" r:id="rId23"/>
    <sheet name="Pakiet 24" sheetId="28" r:id="rId24"/>
    <sheet name="Pakiet 25" sheetId="29" r:id="rId25"/>
    <sheet name="Pakiet 26" sheetId="30" r:id="rId26"/>
    <sheet name="Pakiet 27" sheetId="31" r:id="rId27"/>
    <sheet name="Pakiet 28" sheetId="32" r:id="rId28"/>
    <sheet name="Pakiet 29" sheetId="33" r:id="rId29"/>
    <sheet name="Pakiet 30" sheetId="34" r:id="rId30"/>
    <sheet name="Pakiet 31" sheetId="35" r:id="rId31"/>
    <sheet name="Pakiet 32" sheetId="36" r:id="rId32"/>
    <sheet name="Pakiet 33" sheetId="37" r:id="rId33"/>
    <sheet name="Pakiet 34" sheetId="38" r:id="rId34"/>
    <sheet name="Pakiet 35" sheetId="39" r:id="rId35"/>
    <sheet name="Pakiet 36" sheetId="40" r:id="rId36"/>
    <sheet name="Pakiet 37" sheetId="41" r:id="rId37"/>
    <sheet name="Pakiet 38" sheetId="42" r:id="rId38"/>
    <sheet name="Pakiet 39" sheetId="46" r:id="rId39"/>
    <sheet name="Pakiet 40" sheetId="47" r:id="rId40"/>
    <sheet name="Pakiet 41" sheetId="45" r:id="rId41"/>
    <sheet name="Pakiet 42" sheetId="48" r:id="rId42"/>
    <sheet name="Pakiet 43" sheetId="49" r:id="rId43"/>
    <sheet name="Pakiet 44" sheetId="50" r:id="rId44"/>
    <sheet name="Pakiet 45" sheetId="51" r:id="rId45"/>
    <sheet name="Pakiet 46" sheetId="52" r:id="rId46"/>
    <sheet name="Pakiet 47" sheetId="53" r:id="rId47"/>
    <sheet name="Pakiet 48" sheetId="54" r:id="rId48"/>
    <sheet name="Pakiet 49" sheetId="55" r:id="rId49"/>
    <sheet name="Pakiet 50" sheetId="56" r:id="rId50"/>
    <sheet name="Pakiet 51" sheetId="57" r:id="rId5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7" l="1"/>
  <c r="J8" i="7" s="1"/>
  <c r="K8" i="7" s="1"/>
  <c r="H57" i="45"/>
  <c r="J57" i="45" s="1"/>
  <c r="H58" i="45"/>
  <c r="J58" i="45" s="1"/>
  <c r="H59" i="45"/>
  <c r="J59" i="45" s="1"/>
  <c r="K59" i="45" s="1"/>
  <c r="H60" i="45"/>
  <c r="J60" i="45" s="1"/>
  <c r="K60" i="45" s="1"/>
  <c r="H5" i="31"/>
  <c r="H5" i="57"/>
  <c r="J5" i="57" s="1"/>
  <c r="H5" i="30"/>
  <c r="H7" i="30" s="1"/>
  <c r="H6" i="46"/>
  <c r="J6" i="46" s="1"/>
  <c r="H7" i="46"/>
  <c r="J7" i="46" s="1"/>
  <c r="H8" i="46"/>
  <c r="J8" i="46" s="1"/>
  <c r="K8" i="46" s="1"/>
  <c r="H9" i="46"/>
  <c r="J9" i="46" s="1"/>
  <c r="K9" i="46" s="1"/>
  <c r="H10" i="46"/>
  <c r="J10" i="46" s="1"/>
  <c r="H11" i="46"/>
  <c r="J11" i="46" s="1"/>
  <c r="H12" i="46"/>
  <c r="J12" i="46" s="1"/>
  <c r="K12" i="46" s="1"/>
  <c r="H13" i="46"/>
  <c r="J13" i="46" s="1"/>
  <c r="K13" i="46" s="1"/>
  <c r="H14" i="46"/>
  <c r="J14" i="46" s="1"/>
  <c r="H16" i="46"/>
  <c r="J16" i="46" s="1"/>
  <c r="H6" i="56"/>
  <c r="J6" i="56" s="1"/>
  <c r="H5" i="56"/>
  <c r="J5" i="56" s="1"/>
  <c r="K5" i="56" s="1"/>
  <c r="H6" i="49"/>
  <c r="J6" i="49" s="1"/>
  <c r="H6" i="48"/>
  <c r="J6" i="48" s="1"/>
  <c r="H7" i="48"/>
  <c r="J7" i="48" s="1"/>
  <c r="H6" i="45"/>
  <c r="J6" i="45" s="1"/>
  <c r="H7" i="45"/>
  <c r="J7" i="45" s="1"/>
  <c r="K7" i="45" s="1"/>
  <c r="H8" i="45"/>
  <c r="J8" i="45" s="1"/>
  <c r="K8" i="45" s="1"/>
  <c r="H9" i="45"/>
  <c r="J9" i="45" s="1"/>
  <c r="H10" i="45"/>
  <c r="J10" i="45" s="1"/>
  <c r="H11" i="45"/>
  <c r="J11" i="45" s="1"/>
  <c r="K11" i="45" s="1"/>
  <c r="H12" i="45"/>
  <c r="J12" i="45" s="1"/>
  <c r="K12" i="45" s="1"/>
  <c r="H13" i="45"/>
  <c r="J13" i="45" s="1"/>
  <c r="H14" i="45"/>
  <c r="J14" i="45" s="1"/>
  <c r="H15" i="45"/>
  <c r="J15" i="45" s="1"/>
  <c r="K15" i="45" s="1"/>
  <c r="H16" i="45"/>
  <c r="J16" i="45" s="1"/>
  <c r="K16" i="45" s="1"/>
  <c r="H17" i="45"/>
  <c r="J17" i="45" s="1"/>
  <c r="H18" i="45"/>
  <c r="J18" i="45" s="1"/>
  <c r="H19" i="45"/>
  <c r="J19" i="45" s="1"/>
  <c r="H20" i="45"/>
  <c r="J20" i="45" s="1"/>
  <c r="K20" i="45" s="1"/>
  <c r="H21" i="45"/>
  <c r="J21" i="45" s="1"/>
  <c r="H22" i="45"/>
  <c r="J22" i="45" s="1"/>
  <c r="H23" i="45"/>
  <c r="J23" i="45" s="1"/>
  <c r="K23" i="45" s="1"/>
  <c r="H24" i="45"/>
  <c r="J24" i="45" s="1"/>
  <c r="K24" i="45" s="1"/>
  <c r="H25" i="45"/>
  <c r="J25" i="45" s="1"/>
  <c r="H26" i="45"/>
  <c r="J26" i="45" s="1"/>
  <c r="H27" i="45"/>
  <c r="J27" i="45" s="1"/>
  <c r="H28" i="45"/>
  <c r="J28" i="45" s="1"/>
  <c r="K28" i="45" s="1"/>
  <c r="H29" i="45"/>
  <c r="J29" i="45" s="1"/>
  <c r="K29" i="45" s="1"/>
  <c r="H30" i="45"/>
  <c r="J30" i="45" s="1"/>
  <c r="H31" i="45"/>
  <c r="H32" i="45"/>
  <c r="J32" i="45" s="1"/>
  <c r="K32" i="45" s="1"/>
  <c r="H33" i="45"/>
  <c r="J33" i="45"/>
  <c r="K33" i="45" s="1"/>
  <c r="H34" i="45"/>
  <c r="J34" i="45" s="1"/>
  <c r="H35" i="45"/>
  <c r="J35" i="45" s="1"/>
  <c r="H36" i="45"/>
  <c r="J36" i="45" s="1"/>
  <c r="K36" i="45" s="1"/>
  <c r="H37" i="45"/>
  <c r="J37" i="45" s="1"/>
  <c r="K37" i="45" s="1"/>
  <c r="H38" i="45"/>
  <c r="J38" i="45" s="1"/>
  <c r="H39" i="45"/>
  <c r="H40" i="45"/>
  <c r="J40" i="45" s="1"/>
  <c r="K40" i="45" s="1"/>
  <c r="H41" i="45"/>
  <c r="J41" i="45" s="1"/>
  <c r="K41" i="45" s="1"/>
  <c r="H42" i="45"/>
  <c r="J42" i="45" s="1"/>
  <c r="H43" i="45"/>
  <c r="J43" i="45" s="1"/>
  <c r="H44" i="45"/>
  <c r="J44" i="45" s="1"/>
  <c r="K44" i="45" s="1"/>
  <c r="H45" i="45"/>
  <c r="J45" i="45" s="1"/>
  <c r="K45" i="45" s="1"/>
  <c r="H46" i="45"/>
  <c r="J46" i="45" s="1"/>
  <c r="H47" i="45"/>
  <c r="H48" i="45"/>
  <c r="J48" i="45" s="1"/>
  <c r="K48" i="45" s="1"/>
  <c r="H49" i="45"/>
  <c r="J49" i="45" s="1"/>
  <c r="K49" i="45" s="1"/>
  <c r="H50" i="45"/>
  <c r="J50" i="45" s="1"/>
  <c r="H51" i="45"/>
  <c r="J51" i="45" s="1"/>
  <c r="H52" i="45"/>
  <c r="J52" i="45" s="1"/>
  <c r="K52" i="45" s="1"/>
  <c r="H53" i="45"/>
  <c r="J53" i="45" s="1"/>
  <c r="H54" i="45"/>
  <c r="J54" i="45" s="1"/>
  <c r="H55" i="45"/>
  <c r="H56" i="45"/>
  <c r="J56" i="45" s="1"/>
  <c r="K56" i="45" s="1"/>
  <c r="H6" i="47"/>
  <c r="J6" i="47" s="1"/>
  <c r="H7" i="47"/>
  <c r="J7" i="47" s="1"/>
  <c r="H8" i="47"/>
  <c r="J8" i="47"/>
  <c r="K8" i="47" s="1"/>
  <c r="H9" i="47"/>
  <c r="J9" i="47" s="1"/>
  <c r="H10" i="47"/>
  <c r="J10" i="47" s="1"/>
  <c r="H11" i="47"/>
  <c r="J11" i="47" s="1"/>
  <c r="H12" i="47"/>
  <c r="J12" i="47" s="1"/>
  <c r="K12" i="47" s="1"/>
  <c r="H6" i="42"/>
  <c r="J6" i="42" s="1"/>
  <c r="K6" i="42" s="1"/>
  <c r="H7" i="42"/>
  <c r="J7" i="42" s="1"/>
  <c r="H8" i="42"/>
  <c r="J8" i="42" s="1"/>
  <c r="H9" i="42"/>
  <c r="J9" i="42" s="1"/>
  <c r="H10" i="42"/>
  <c r="J10" i="42" s="1"/>
  <c r="K10" i="42" s="1"/>
  <c r="H11" i="42"/>
  <c r="J11" i="42" s="1"/>
  <c r="H12" i="42"/>
  <c r="J12" i="42"/>
  <c r="H13" i="42"/>
  <c r="J13" i="42" s="1"/>
  <c r="K13" i="42" s="1"/>
  <c r="H14" i="42"/>
  <c r="J14" i="42" s="1"/>
  <c r="K14" i="42" s="1"/>
  <c r="H15" i="42"/>
  <c r="J15" i="42" s="1"/>
  <c r="H16" i="42"/>
  <c r="J16" i="42" s="1"/>
  <c r="H17" i="42"/>
  <c r="J17" i="42" s="1"/>
  <c r="K17" i="42" s="1"/>
  <c r="H18" i="42"/>
  <c r="J18" i="42" s="1"/>
  <c r="K18" i="42" s="1"/>
  <c r="H6" i="41"/>
  <c r="J6" i="41" s="1"/>
  <c r="H7" i="41"/>
  <c r="J7" i="41" s="1"/>
  <c r="H8" i="41"/>
  <c r="J8" i="41" s="1"/>
  <c r="K8" i="41" s="1"/>
  <c r="H9" i="41"/>
  <c r="J9" i="41" s="1"/>
  <c r="K9" i="41" s="1"/>
  <c r="H10" i="41"/>
  <c r="J10" i="41" s="1"/>
  <c r="H11" i="41"/>
  <c r="J11" i="41" s="1"/>
  <c r="H12" i="41"/>
  <c r="J12" i="41" s="1"/>
  <c r="K12" i="41" s="1"/>
  <c r="H13" i="41"/>
  <c r="J13" i="41" s="1"/>
  <c r="K13" i="41" s="1"/>
  <c r="H14" i="41"/>
  <c r="J14" i="41" s="1"/>
  <c r="H6" i="40"/>
  <c r="J6" i="40" s="1"/>
  <c r="H7" i="40"/>
  <c r="J7" i="40" s="1"/>
  <c r="H8" i="40"/>
  <c r="J8" i="40" s="1"/>
  <c r="H9" i="40"/>
  <c r="J9" i="40" s="1"/>
  <c r="K9" i="40" s="1"/>
  <c r="H10" i="40"/>
  <c r="J10" i="40" s="1"/>
  <c r="K10" i="40" s="1"/>
  <c r="H11" i="40"/>
  <c r="J11" i="40" s="1"/>
  <c r="H12" i="40"/>
  <c r="J12" i="40"/>
  <c r="H13" i="40"/>
  <c r="J13" i="40" s="1"/>
  <c r="K13" i="40" s="1"/>
  <c r="H14" i="40"/>
  <c r="J14" i="40" s="1"/>
  <c r="K14" i="40" s="1"/>
  <c r="H15" i="40"/>
  <c r="J15" i="40" s="1"/>
  <c r="H16" i="40"/>
  <c r="J16" i="40"/>
  <c r="H17" i="40"/>
  <c r="J17" i="40" s="1"/>
  <c r="K17" i="40" s="1"/>
  <c r="H6" i="39"/>
  <c r="J6" i="39" s="1"/>
  <c r="H7" i="39"/>
  <c r="J7" i="39" s="1"/>
  <c r="K7" i="39" s="1"/>
  <c r="H8" i="39"/>
  <c r="J8" i="39" s="1"/>
  <c r="K8" i="39" s="1"/>
  <c r="H9" i="39"/>
  <c r="J9" i="39" s="1"/>
  <c r="H10" i="39"/>
  <c r="J10" i="39" s="1"/>
  <c r="H11" i="39"/>
  <c r="J11" i="39"/>
  <c r="K11" i="39" s="1"/>
  <c r="H12" i="39"/>
  <c r="J12" i="39" s="1"/>
  <c r="H13" i="39"/>
  <c r="J13" i="39" s="1"/>
  <c r="H15" i="39"/>
  <c r="J15" i="39" s="1"/>
  <c r="K15" i="39" s="1"/>
  <c r="H6" i="38"/>
  <c r="J6" i="38" s="1"/>
  <c r="H7" i="38"/>
  <c r="J7" i="38" s="1"/>
  <c r="H8" i="38"/>
  <c r="J8" i="38"/>
  <c r="K8" i="38" s="1"/>
  <c r="H9" i="38"/>
  <c r="J9" i="38" s="1"/>
  <c r="K9" i="38" s="1"/>
  <c r="H10" i="38"/>
  <c r="J10" i="38" s="1"/>
  <c r="H11" i="38"/>
  <c r="J11" i="38" s="1"/>
  <c r="H12" i="38"/>
  <c r="J12" i="38" s="1"/>
  <c r="K12" i="38" s="1"/>
  <c r="H13" i="38"/>
  <c r="J13" i="38" s="1"/>
  <c r="K13" i="38" s="1"/>
  <c r="H14" i="38"/>
  <c r="J14" i="38" s="1"/>
  <c r="H15" i="38"/>
  <c r="J15" i="38" s="1"/>
  <c r="H16" i="38"/>
  <c r="J16" i="38" s="1"/>
  <c r="K16" i="38" s="1"/>
  <c r="H17" i="38"/>
  <c r="J17" i="38" s="1"/>
  <c r="K17" i="38" s="1"/>
  <c r="H18" i="38"/>
  <c r="J18" i="38" s="1"/>
  <c r="H19" i="38"/>
  <c r="J19" i="38" s="1"/>
  <c r="H20" i="38"/>
  <c r="J20" i="38" s="1"/>
  <c r="K20" i="38" s="1"/>
  <c r="H21" i="38"/>
  <c r="J21" i="38" s="1"/>
  <c r="K21" i="38" s="1"/>
  <c r="H6" i="37"/>
  <c r="J6" i="37" s="1"/>
  <c r="H6" i="35"/>
  <c r="J6" i="35" s="1"/>
  <c r="H7" i="35"/>
  <c r="J7" i="35"/>
  <c r="K7" i="35" s="1"/>
  <c r="H8" i="35"/>
  <c r="J8" i="35"/>
  <c r="K8" i="35" s="1"/>
  <c r="H6" i="33"/>
  <c r="J6" i="33" s="1"/>
  <c r="H7" i="33"/>
  <c r="J7" i="33" s="1"/>
  <c r="K7" i="33" s="1"/>
  <c r="H7" i="32"/>
  <c r="H8" i="32"/>
  <c r="J8" i="32" s="1"/>
  <c r="K8" i="32" s="1"/>
  <c r="H9" i="32"/>
  <c r="J9" i="32" s="1"/>
  <c r="K9" i="32" s="1"/>
  <c r="H6" i="29"/>
  <c r="J6" i="29" s="1"/>
  <c r="H6" i="28"/>
  <c r="J6" i="28" s="1"/>
  <c r="H7" i="28"/>
  <c r="J7" i="28" s="1"/>
  <c r="K7" i="28" s="1"/>
  <c r="H8" i="28"/>
  <c r="J8" i="28" s="1"/>
  <c r="K8" i="28" s="1"/>
  <c r="H9" i="28"/>
  <c r="J9" i="28" s="1"/>
  <c r="H10" i="28"/>
  <c r="J10" i="28" s="1"/>
  <c r="H6" i="25"/>
  <c r="J6" i="25" s="1"/>
  <c r="H7" i="25"/>
  <c r="J7" i="25" s="1"/>
  <c r="K7" i="25" s="1"/>
  <c r="H8" i="25"/>
  <c r="J8" i="25" s="1"/>
  <c r="H6" i="24"/>
  <c r="J6" i="24" s="1"/>
  <c r="K6" i="24" s="1"/>
  <c r="H7" i="24"/>
  <c r="J7" i="24" s="1"/>
  <c r="H8" i="24"/>
  <c r="H9" i="24"/>
  <c r="J9" i="24" s="1"/>
  <c r="K9" i="24" s="1"/>
  <c r="H10" i="24"/>
  <c r="J10" i="24" s="1"/>
  <c r="K10" i="24" s="1"/>
  <c r="H11" i="24"/>
  <c r="J11" i="24" s="1"/>
  <c r="H12" i="24"/>
  <c r="J12" i="24" s="1"/>
  <c r="H13" i="24"/>
  <c r="J13" i="24" s="1"/>
  <c r="K13" i="24" s="1"/>
  <c r="H14" i="24"/>
  <c r="J14" i="24" s="1"/>
  <c r="K14" i="24" s="1"/>
  <c r="H15" i="24"/>
  <c r="J15" i="24" s="1"/>
  <c r="H16" i="24"/>
  <c r="J16" i="24" s="1"/>
  <c r="H17" i="24"/>
  <c r="J17" i="24" s="1"/>
  <c r="H18" i="24"/>
  <c r="J18" i="24" s="1"/>
  <c r="K18" i="24" s="1"/>
  <c r="H19" i="24"/>
  <c r="J19" i="24" s="1"/>
  <c r="H20" i="24"/>
  <c r="J20" i="24" s="1"/>
  <c r="H6" i="23"/>
  <c r="J6" i="23" s="1"/>
  <c r="K6" i="23" s="1"/>
  <c r="H7" i="23"/>
  <c r="J7" i="23" s="1"/>
  <c r="H8" i="23"/>
  <c r="J8" i="23" s="1"/>
  <c r="H9" i="23"/>
  <c r="J9" i="23" s="1"/>
  <c r="H10" i="23"/>
  <c r="H6" i="22"/>
  <c r="J6" i="22" s="1"/>
  <c r="H7" i="22"/>
  <c r="J7" i="22" s="1"/>
  <c r="K7" i="22" s="1"/>
  <c r="H8" i="22"/>
  <c r="J8" i="22" s="1"/>
  <c r="K8" i="22" s="1"/>
  <c r="H6" i="21"/>
  <c r="J6" i="21" s="1"/>
  <c r="H7" i="21"/>
  <c r="J7" i="21" s="1"/>
  <c r="H6" i="19"/>
  <c r="J6" i="19" s="1"/>
  <c r="H7" i="19"/>
  <c r="J7" i="19" s="1"/>
  <c r="K7" i="19" s="1"/>
  <c r="H8" i="19"/>
  <c r="J8" i="19" s="1"/>
  <c r="K8" i="19" s="1"/>
  <c r="H6" i="18"/>
  <c r="J6" i="18" s="1"/>
  <c r="H7" i="18"/>
  <c r="J7" i="18" s="1"/>
  <c r="H8" i="18"/>
  <c r="J8" i="18" s="1"/>
  <c r="K8" i="18" s="1"/>
  <c r="H9" i="18"/>
  <c r="J9" i="18" s="1"/>
  <c r="K9" i="18" s="1"/>
  <c r="H6" i="17"/>
  <c r="J6" i="17" s="1"/>
  <c r="H7" i="17"/>
  <c r="J7" i="17" s="1"/>
  <c r="K7" i="17" s="1"/>
  <c r="H8" i="17"/>
  <c r="J8" i="17" s="1"/>
  <c r="H9" i="17"/>
  <c r="J9" i="17" s="1"/>
  <c r="H10" i="17"/>
  <c r="J10" i="17" s="1"/>
  <c r="H11" i="17"/>
  <c r="J11" i="17" s="1"/>
  <c r="K11" i="17" s="1"/>
  <c r="H12" i="17"/>
  <c r="J12" i="17"/>
  <c r="K12" i="17" s="1"/>
  <c r="H6" i="16"/>
  <c r="J6" i="16"/>
  <c r="H7" i="16"/>
  <c r="J7" i="16" s="1"/>
  <c r="H8" i="16"/>
  <c r="J8" i="16"/>
  <c r="K8" i="16" s="1"/>
  <c r="H9" i="16"/>
  <c r="J9" i="16" s="1"/>
  <c r="K9" i="16" s="1"/>
  <c r="H10" i="16"/>
  <c r="J10" i="16" s="1"/>
  <c r="H11" i="16"/>
  <c r="J11" i="16" s="1"/>
  <c r="H12" i="16"/>
  <c r="J12" i="16" s="1"/>
  <c r="K12" i="16" s="1"/>
  <c r="H13" i="16"/>
  <c r="J13" i="16" s="1"/>
  <c r="K13" i="16" s="1"/>
  <c r="H14" i="16"/>
  <c r="J14" i="16"/>
  <c r="H15" i="16"/>
  <c r="J15" i="16" s="1"/>
  <c r="H16" i="16"/>
  <c r="J16" i="16" s="1"/>
  <c r="K16" i="16" s="1"/>
  <c r="H17" i="16"/>
  <c r="J17" i="16" s="1"/>
  <c r="K17" i="16" s="1"/>
  <c r="H6" i="43"/>
  <c r="J6" i="43" s="1"/>
  <c r="H7" i="43"/>
  <c r="J7" i="43" s="1"/>
  <c r="K7" i="43" s="1"/>
  <c r="H8" i="43"/>
  <c r="J8" i="43" s="1"/>
  <c r="H9" i="43"/>
  <c r="J9" i="43" s="1"/>
  <c r="H10" i="43"/>
  <c r="J10" i="43" s="1"/>
  <c r="H11" i="43"/>
  <c r="J11" i="43" s="1"/>
  <c r="K11" i="43" s="1"/>
  <c r="H12" i="43"/>
  <c r="J12" i="43" s="1"/>
  <c r="K12" i="43" s="1"/>
  <c r="H13" i="43"/>
  <c r="J13" i="43"/>
  <c r="H6" i="14"/>
  <c r="J6" i="14" s="1"/>
  <c r="H7" i="14"/>
  <c r="J7" i="14" s="1"/>
  <c r="H8" i="14"/>
  <c r="J8" i="14" s="1"/>
  <c r="K8" i="14" s="1"/>
  <c r="H9" i="14"/>
  <c r="J9" i="14" s="1"/>
  <c r="H10" i="14"/>
  <c r="J10" i="14" s="1"/>
  <c r="H11" i="14"/>
  <c r="J11" i="14" s="1"/>
  <c r="H12" i="14"/>
  <c r="J12" i="14" s="1"/>
  <c r="K12" i="14" s="1"/>
  <c r="H6" i="13"/>
  <c r="J6" i="13" s="1"/>
  <c r="H7" i="13"/>
  <c r="J7" i="13" s="1"/>
  <c r="H8" i="13"/>
  <c r="J8" i="13" s="1"/>
  <c r="K8" i="13" s="1"/>
  <c r="H9" i="13"/>
  <c r="J9" i="13" s="1"/>
  <c r="K9" i="13" s="1"/>
  <c r="H10" i="13"/>
  <c r="J10" i="13" s="1"/>
  <c r="H6" i="10"/>
  <c r="J6" i="10" s="1"/>
  <c r="K6" i="10" s="1"/>
  <c r="H7" i="10"/>
  <c r="J7" i="10" s="1"/>
  <c r="H6" i="6"/>
  <c r="J6" i="6" s="1"/>
  <c r="H7" i="6"/>
  <c r="J7" i="6" s="1"/>
  <c r="H8" i="6"/>
  <c r="H9" i="6"/>
  <c r="J9" i="6" s="1"/>
  <c r="K9" i="6" s="1"/>
  <c r="H10" i="6"/>
  <c r="J10" i="6" s="1"/>
  <c r="K10" i="6" s="1"/>
  <c r="H6" i="5"/>
  <c r="J6" i="5" s="1"/>
  <c r="H6" i="4"/>
  <c r="J6" i="4" s="1"/>
  <c r="H7" i="4"/>
  <c r="J7" i="4" s="1"/>
  <c r="K7" i="4" s="1"/>
  <c r="H8" i="4"/>
  <c r="J8" i="4" s="1"/>
  <c r="K8" i="4" s="1"/>
  <c r="H9" i="4"/>
  <c r="J9" i="4" s="1"/>
  <c r="H6" i="1"/>
  <c r="J6" i="1" s="1"/>
  <c r="K6" i="1" s="1"/>
  <c r="H7" i="1"/>
  <c r="J7" i="1" s="1"/>
  <c r="H8" i="1"/>
  <c r="J8" i="1" s="1"/>
  <c r="H9" i="1"/>
  <c r="H5" i="55"/>
  <c r="J5" i="55" s="1"/>
  <c r="H5" i="54"/>
  <c r="J5" i="54" s="1"/>
  <c r="H5" i="53"/>
  <c r="J5" i="53" s="1"/>
  <c r="H5" i="52"/>
  <c r="J5" i="52" s="1"/>
  <c r="H5" i="51"/>
  <c r="H6" i="51" s="1"/>
  <c r="H5" i="50"/>
  <c r="J5" i="50" s="1"/>
  <c r="H5" i="49"/>
  <c r="J5" i="49" s="1"/>
  <c r="H5" i="48"/>
  <c r="J5" i="48" s="1"/>
  <c r="H5" i="47"/>
  <c r="J5" i="47" s="1"/>
  <c r="H5" i="46"/>
  <c r="H5" i="45"/>
  <c r="J5" i="45" s="1"/>
  <c r="H5" i="43"/>
  <c r="H5" i="42"/>
  <c r="H5" i="41"/>
  <c r="J5" i="41" s="1"/>
  <c r="H5" i="40"/>
  <c r="E14" i="39"/>
  <c r="H14" i="39" s="1"/>
  <c r="J14" i="39" s="1"/>
  <c r="H5" i="39"/>
  <c r="H5" i="38"/>
  <c r="H5" i="37"/>
  <c r="H7" i="37" s="1"/>
  <c r="H5" i="36"/>
  <c r="H6" i="36" s="1"/>
  <c r="H5" i="35"/>
  <c r="H5" i="34"/>
  <c r="H6" i="34" s="1"/>
  <c r="H5" i="33"/>
  <c r="E6" i="32"/>
  <c r="H6" i="32" s="1"/>
  <c r="H5" i="32"/>
  <c r="H6" i="30"/>
  <c r="H5" i="29"/>
  <c r="J5" i="29" s="1"/>
  <c r="H5" i="28"/>
  <c r="H5" i="26"/>
  <c r="H6" i="26" s="1"/>
  <c r="H5" i="25"/>
  <c r="H5" i="24"/>
  <c r="J5" i="24" s="1"/>
  <c r="H5" i="23"/>
  <c r="E10" i="22"/>
  <c r="H10" i="22" s="1"/>
  <c r="J10" i="22" s="1"/>
  <c r="E9" i="22"/>
  <c r="H9" i="22" s="1"/>
  <c r="J9" i="22" s="1"/>
  <c r="H5" i="22"/>
  <c r="J5" i="22" s="1"/>
  <c r="H5" i="21"/>
  <c r="J5" i="21" s="1"/>
  <c r="K5" i="21" s="1"/>
  <c r="H5" i="20"/>
  <c r="H5" i="19"/>
  <c r="H5" i="18"/>
  <c r="H5" i="17"/>
  <c r="H5" i="16"/>
  <c r="J5" i="16" s="1"/>
  <c r="H5" i="14"/>
  <c r="J5" i="14" s="1"/>
  <c r="K5" i="14" s="1"/>
  <c r="H5" i="13"/>
  <c r="H7" i="11"/>
  <c r="J7" i="11" s="1"/>
  <c r="H8" i="11"/>
  <c r="J8" i="11" s="1"/>
  <c r="H6" i="11"/>
  <c r="H5" i="11"/>
  <c r="H9" i="11" s="1"/>
  <c r="H5" i="10"/>
  <c r="H8" i="10" s="1"/>
  <c r="H5" i="9"/>
  <c r="J5" i="9" s="1"/>
  <c r="H6" i="7"/>
  <c r="J6" i="7"/>
  <c r="H7" i="7"/>
  <c r="J7" i="7" s="1"/>
  <c r="H9" i="7"/>
  <c r="J9" i="7" s="1"/>
  <c r="H10" i="7"/>
  <c r="J10" i="7" s="1"/>
  <c r="H11" i="7"/>
  <c r="J11" i="7" s="1"/>
  <c r="H12" i="7"/>
  <c r="J12" i="7" s="1"/>
  <c r="H13" i="7"/>
  <c r="J13" i="7" s="1"/>
  <c r="H14" i="7"/>
  <c r="J14" i="7" s="1"/>
  <c r="H5" i="7"/>
  <c r="H5" i="6"/>
  <c r="H11" i="6" s="1"/>
  <c r="H5" i="5"/>
  <c r="H5" i="4"/>
  <c r="J5" i="4" s="1"/>
  <c r="H5" i="2"/>
  <c r="J5" i="2" s="1"/>
  <c r="H5" i="1"/>
  <c r="H6" i="57" l="1"/>
  <c r="J6" i="57"/>
  <c r="K5" i="57"/>
  <c r="K6" i="57" s="1"/>
  <c r="H7" i="56"/>
  <c r="J7" i="56"/>
  <c r="H6" i="53"/>
  <c r="K7" i="48"/>
  <c r="K57" i="45"/>
  <c r="H61" i="45"/>
  <c r="K9" i="42"/>
  <c r="K8" i="42"/>
  <c r="K12" i="42"/>
  <c r="K16" i="42"/>
  <c r="H18" i="40"/>
  <c r="K12" i="40"/>
  <c r="K6" i="40"/>
  <c r="K16" i="40"/>
  <c r="K8" i="40"/>
  <c r="K12" i="39"/>
  <c r="J5" i="34"/>
  <c r="J6" i="34" s="1"/>
  <c r="J6" i="32"/>
  <c r="H10" i="32"/>
  <c r="J7" i="32"/>
  <c r="K7" i="32" s="1"/>
  <c r="K6" i="29"/>
  <c r="J5" i="26"/>
  <c r="K5" i="26" s="1"/>
  <c r="K6" i="26" s="1"/>
  <c r="K8" i="25"/>
  <c r="K12" i="24"/>
  <c r="K17" i="24"/>
  <c r="K16" i="24"/>
  <c r="H21" i="24"/>
  <c r="K20" i="24"/>
  <c r="J8" i="24"/>
  <c r="K8" i="24" s="1"/>
  <c r="H11" i="23"/>
  <c r="J10" i="23"/>
  <c r="K10" i="23" s="1"/>
  <c r="K9" i="23"/>
  <c r="K8" i="23"/>
  <c r="K7" i="21"/>
  <c r="K6" i="21"/>
  <c r="H10" i="18"/>
  <c r="H13" i="17"/>
  <c r="K8" i="17"/>
  <c r="H18" i="16"/>
  <c r="K14" i="16"/>
  <c r="K6" i="16"/>
  <c r="K10" i="16"/>
  <c r="K13" i="43"/>
  <c r="K9" i="43"/>
  <c r="K9" i="14"/>
  <c r="K7" i="11"/>
  <c r="J5" i="10"/>
  <c r="K12" i="7"/>
  <c r="K9" i="7"/>
  <c r="J8" i="6"/>
  <c r="K8" i="6" s="1"/>
  <c r="K6" i="5"/>
  <c r="J9" i="1"/>
  <c r="K9" i="1" s="1"/>
  <c r="K8" i="1"/>
  <c r="K11" i="7"/>
  <c r="K13" i="7"/>
  <c r="K7" i="7"/>
  <c r="K6" i="7"/>
  <c r="K58" i="45"/>
  <c r="J5" i="31"/>
  <c r="K5" i="31" s="1"/>
  <c r="J5" i="30"/>
  <c r="K14" i="46"/>
  <c r="K10" i="46"/>
  <c r="K6" i="46"/>
  <c r="K16" i="46"/>
  <c r="K11" i="46"/>
  <c r="K7" i="46"/>
  <c r="J5" i="51"/>
  <c r="K5" i="51" s="1"/>
  <c r="K6" i="51" s="1"/>
  <c r="K6" i="56"/>
  <c r="K7" i="56" s="1"/>
  <c r="K6" i="47"/>
  <c r="K10" i="47"/>
  <c r="K6" i="49"/>
  <c r="K6" i="48"/>
  <c r="K25" i="45"/>
  <c r="K17" i="45"/>
  <c r="K9" i="45"/>
  <c r="K51" i="45"/>
  <c r="K43" i="45"/>
  <c r="K35" i="45"/>
  <c r="K27" i="45"/>
  <c r="K19" i="45"/>
  <c r="J55" i="45"/>
  <c r="K55" i="45" s="1"/>
  <c r="K53" i="45"/>
  <c r="J47" i="45"/>
  <c r="K47" i="45" s="1"/>
  <c r="J39" i="45"/>
  <c r="K39" i="45" s="1"/>
  <c r="J31" i="45"/>
  <c r="K31" i="45" s="1"/>
  <c r="K21" i="45"/>
  <c r="K13" i="45"/>
  <c r="K54" i="45"/>
  <c r="K50" i="45"/>
  <c r="K46" i="45"/>
  <c r="K42" i="45"/>
  <c r="K38" i="45"/>
  <c r="K34" i="45"/>
  <c r="K30" i="45"/>
  <c r="K26" i="45"/>
  <c r="K22" i="45"/>
  <c r="K18" i="45"/>
  <c r="K14" i="45"/>
  <c r="K10" i="45"/>
  <c r="K6" i="45"/>
  <c r="K9" i="47"/>
  <c r="K11" i="47"/>
  <c r="K7" i="47"/>
  <c r="K15" i="42"/>
  <c r="K11" i="42"/>
  <c r="K7" i="42"/>
  <c r="K14" i="41"/>
  <c r="K10" i="41"/>
  <c r="K6" i="41"/>
  <c r="K11" i="41"/>
  <c r="K7" i="41"/>
  <c r="K11" i="40"/>
  <c r="K7" i="40"/>
  <c r="K15" i="40"/>
  <c r="K13" i="39"/>
  <c r="K9" i="39"/>
  <c r="K14" i="39"/>
  <c r="K10" i="39"/>
  <c r="K6" i="39"/>
  <c r="K18" i="38"/>
  <c r="K14" i="38"/>
  <c r="K10" i="38"/>
  <c r="K6" i="38"/>
  <c r="K19" i="38"/>
  <c r="K15" i="38"/>
  <c r="K11" i="38"/>
  <c r="K7" i="38"/>
  <c r="K6" i="37"/>
  <c r="K6" i="35"/>
  <c r="H8" i="33"/>
  <c r="K6" i="33"/>
  <c r="K6" i="32"/>
  <c r="K9" i="28"/>
  <c r="K10" i="28"/>
  <c r="K6" i="28"/>
  <c r="K6" i="25"/>
  <c r="K19" i="24"/>
  <c r="K15" i="24"/>
  <c r="K11" i="24"/>
  <c r="K7" i="24"/>
  <c r="K7" i="23"/>
  <c r="K9" i="22"/>
  <c r="K10" i="22"/>
  <c r="K6" i="22"/>
  <c r="K6" i="19"/>
  <c r="K6" i="18"/>
  <c r="K7" i="18"/>
  <c r="J5" i="18"/>
  <c r="K9" i="17"/>
  <c r="K10" i="17"/>
  <c r="K6" i="17"/>
  <c r="J18" i="16"/>
  <c r="K15" i="16"/>
  <c r="K11" i="16"/>
  <c r="K7" i="16"/>
  <c r="K8" i="43"/>
  <c r="K6" i="43"/>
  <c r="K10" i="43"/>
  <c r="K10" i="14"/>
  <c r="K6" i="14"/>
  <c r="K11" i="14"/>
  <c r="K7" i="14"/>
  <c r="K10" i="13"/>
  <c r="K6" i="13"/>
  <c r="K7" i="13"/>
  <c r="K7" i="10"/>
  <c r="K6" i="6"/>
  <c r="K7" i="6"/>
  <c r="K9" i="4"/>
  <c r="K6" i="4"/>
  <c r="K7" i="1"/>
  <c r="J6" i="55"/>
  <c r="K5" i="55"/>
  <c r="K6" i="55" s="1"/>
  <c r="H6" i="55"/>
  <c r="J6" i="54"/>
  <c r="K5" i="54"/>
  <c r="K6" i="54" s="1"/>
  <c r="H6" i="54"/>
  <c r="K5" i="53"/>
  <c r="K6" i="53" s="1"/>
  <c r="J6" i="53"/>
  <c r="J6" i="52"/>
  <c r="K5" i="52"/>
  <c r="K6" i="52" s="1"/>
  <c r="H6" i="52"/>
  <c r="H7" i="5"/>
  <c r="H10" i="4"/>
  <c r="K5" i="50"/>
  <c r="H6" i="50"/>
  <c r="J6" i="50"/>
  <c r="K5" i="49"/>
  <c r="H7" i="49"/>
  <c r="H8" i="48"/>
  <c r="K5" i="48"/>
  <c r="H13" i="47"/>
  <c r="K5" i="47"/>
  <c r="H17" i="46"/>
  <c r="J5" i="46"/>
  <c r="K5" i="46"/>
  <c r="K5" i="45"/>
  <c r="H19" i="42"/>
  <c r="J5" i="42"/>
  <c r="K5" i="42" s="1"/>
  <c r="H15" i="41"/>
  <c r="J5" i="43"/>
  <c r="K5" i="43" s="1"/>
  <c r="H14" i="43"/>
  <c r="J5" i="37"/>
  <c r="J7" i="37" s="1"/>
  <c r="K5" i="41"/>
  <c r="J5" i="40"/>
  <c r="K5" i="40" s="1"/>
  <c r="J5" i="39"/>
  <c r="K5" i="39" s="1"/>
  <c r="H16" i="39"/>
  <c r="H22" i="38"/>
  <c r="J5" i="38"/>
  <c r="K5" i="38" s="1"/>
  <c r="J5" i="36"/>
  <c r="J6" i="36" s="1"/>
  <c r="J5" i="35"/>
  <c r="H9" i="35"/>
  <c r="K5" i="34"/>
  <c r="K6" i="34" s="1"/>
  <c r="J5" i="33"/>
  <c r="J8" i="33" s="1"/>
  <c r="J5" i="32"/>
  <c r="K5" i="32" s="1"/>
  <c r="H6" i="31"/>
  <c r="J6" i="30"/>
  <c r="K6" i="30"/>
  <c r="H7" i="29"/>
  <c r="K5" i="29"/>
  <c r="H11" i="28"/>
  <c r="J5" i="28"/>
  <c r="K5" i="28" s="1"/>
  <c r="J6" i="26"/>
  <c r="H9" i="25"/>
  <c r="J5" i="25"/>
  <c r="K5" i="24"/>
  <c r="J5" i="23"/>
  <c r="K5" i="22"/>
  <c r="H11" i="22"/>
  <c r="H8" i="21"/>
  <c r="K5" i="20"/>
  <c r="H6" i="20"/>
  <c r="J5" i="20"/>
  <c r="H9" i="19"/>
  <c r="J5" i="19"/>
  <c r="K5" i="19" s="1"/>
  <c r="J5" i="17"/>
  <c r="K5" i="17" s="1"/>
  <c r="K5" i="16"/>
  <c r="H13" i="14"/>
  <c r="H11" i="13"/>
  <c r="J5" i="13"/>
  <c r="K5" i="13" s="1"/>
  <c r="K8" i="11"/>
  <c r="J6" i="11"/>
  <c r="K6" i="11" s="1"/>
  <c r="J5" i="11"/>
  <c r="K5" i="9"/>
  <c r="H6" i="9"/>
  <c r="K14" i="7"/>
  <c r="K10" i="7"/>
  <c r="H15" i="7"/>
  <c r="J5" i="7"/>
  <c r="K5" i="7" s="1"/>
  <c r="J5" i="6"/>
  <c r="K5" i="6" s="1"/>
  <c r="J5" i="5"/>
  <c r="J7" i="5" s="1"/>
  <c r="K5" i="4"/>
  <c r="J10" i="4"/>
  <c r="H10" i="1"/>
  <c r="K5" i="2"/>
  <c r="H6" i="2"/>
  <c r="J5" i="1"/>
  <c r="K5" i="1" s="1"/>
  <c r="K10" i="32" l="1"/>
  <c r="J10" i="32"/>
  <c r="J7" i="30"/>
  <c r="K5" i="30"/>
  <c r="K7" i="30" s="1"/>
  <c r="J11" i="23"/>
  <c r="K5" i="18"/>
  <c r="K10" i="18" s="1"/>
  <c r="J10" i="18"/>
  <c r="K18" i="16"/>
  <c r="K5" i="11"/>
  <c r="K9" i="11" s="1"/>
  <c r="J9" i="11"/>
  <c r="K5" i="10"/>
  <c r="K8" i="10" s="1"/>
  <c r="J8" i="10"/>
  <c r="J11" i="6"/>
  <c r="K15" i="7"/>
  <c r="K11" i="6"/>
  <c r="K10" i="4"/>
  <c r="J6" i="51"/>
  <c r="K6" i="50"/>
  <c r="J7" i="49"/>
  <c r="K7" i="49"/>
  <c r="K8" i="48"/>
  <c r="J8" i="48"/>
  <c r="J13" i="47"/>
  <c r="K13" i="47"/>
  <c r="J17" i="46"/>
  <c r="K17" i="46"/>
  <c r="J61" i="45"/>
  <c r="K61" i="45"/>
  <c r="J19" i="42"/>
  <c r="J14" i="43"/>
  <c r="K14" i="43"/>
  <c r="K19" i="42"/>
  <c r="J15" i="41"/>
  <c r="K5" i="37"/>
  <c r="K7" i="37" s="1"/>
  <c r="K15" i="41"/>
  <c r="J18" i="40"/>
  <c r="K18" i="40"/>
  <c r="K16" i="39"/>
  <c r="J16" i="39"/>
  <c r="J22" i="38"/>
  <c r="K22" i="38"/>
  <c r="K5" i="36"/>
  <c r="K6" i="36" s="1"/>
  <c r="J9" i="35"/>
  <c r="K5" i="35"/>
  <c r="K9" i="35" s="1"/>
  <c r="K5" i="33"/>
  <c r="K8" i="33" s="1"/>
  <c r="J6" i="31"/>
  <c r="K6" i="31"/>
  <c r="J7" i="29"/>
  <c r="K7" i="29"/>
  <c r="J11" i="28"/>
  <c r="K11" i="28"/>
  <c r="J9" i="25"/>
  <c r="K5" i="25"/>
  <c r="K9" i="25" s="1"/>
  <c r="J21" i="24"/>
  <c r="K21" i="24"/>
  <c r="K5" i="23"/>
  <c r="K11" i="23" s="1"/>
  <c r="J11" i="22"/>
  <c r="K11" i="22"/>
  <c r="J8" i="21"/>
  <c r="K8" i="21"/>
  <c r="K6" i="20"/>
  <c r="J6" i="20"/>
  <c r="K9" i="19"/>
  <c r="J9" i="19"/>
  <c r="J13" i="17"/>
  <c r="K13" i="17"/>
  <c r="K13" i="14"/>
  <c r="J13" i="14"/>
  <c r="J11" i="13"/>
  <c r="K11" i="13"/>
  <c r="J6" i="9"/>
  <c r="K6" i="9"/>
  <c r="J15" i="7"/>
  <c r="K5" i="5"/>
  <c r="K7" i="5" s="1"/>
  <c r="J10" i="1"/>
  <c r="K6" i="2"/>
  <c r="J6" i="2"/>
  <c r="K10" i="1"/>
</calcChain>
</file>

<file path=xl/sharedStrings.xml><?xml version="1.0" encoding="utf-8"?>
<sst xmlns="http://schemas.openxmlformats.org/spreadsheetml/2006/main" count="1756" uniqueCount="667">
  <si>
    <t>Lp</t>
  </si>
  <si>
    <t>Nazwa</t>
  </si>
  <si>
    <t>Typ</t>
  </si>
  <si>
    <t>Producent</t>
  </si>
  <si>
    <t>Ilość sztuk</t>
  </si>
  <si>
    <t>Ilość przeglądów w ciągu trwania umowy</t>
  </si>
  <si>
    <t>Cena jednostkowa
netto</t>
  </si>
  <si>
    <t>Wartość netto w PLN</t>
  </si>
  <si>
    <t>Podatek VAT w %</t>
  </si>
  <si>
    <t>Podatek VAT w PLN</t>
  </si>
  <si>
    <t>Wartość brutto w PLN</t>
  </si>
  <si>
    <t>1.</t>
  </si>
  <si>
    <t>Defibrylator</t>
  </si>
  <si>
    <t>Lifepak 15</t>
  </si>
  <si>
    <t>Physio-Control</t>
  </si>
  <si>
    <t>2.</t>
  </si>
  <si>
    <t>Lifepak 20</t>
  </si>
  <si>
    <t>3.</t>
  </si>
  <si>
    <t>Lifepak 12</t>
  </si>
  <si>
    <t>4.</t>
  </si>
  <si>
    <t>Lifepak 1000</t>
  </si>
  <si>
    <t>5.</t>
  </si>
  <si>
    <t>Lifepak 20e</t>
  </si>
  <si>
    <t>RAZEM kwota za przeglądy</t>
  </si>
  <si>
    <t>x</t>
  </si>
  <si>
    <t>Pakiet nr 1 Defibrylatory</t>
  </si>
  <si>
    <t>DefiMax</t>
  </si>
  <si>
    <t>Emtel</t>
  </si>
  <si>
    <t xml:space="preserve">Kardiomonitor </t>
  </si>
  <si>
    <t>FX2000</t>
  </si>
  <si>
    <t>EMTEL</t>
  </si>
  <si>
    <t xml:space="preserve">Kardiomonitor centralny </t>
  </si>
  <si>
    <t>FX2000P</t>
  </si>
  <si>
    <t>FX3000</t>
  </si>
  <si>
    <t>Elite V6</t>
  </si>
  <si>
    <t>Edan</t>
  </si>
  <si>
    <t>CMS 8000</t>
  </si>
  <si>
    <t>CONTEC</t>
  </si>
  <si>
    <t>242SC</t>
  </si>
  <si>
    <t>Welch Allyn</t>
  </si>
  <si>
    <t>Efficia CM150</t>
  </si>
  <si>
    <t>Philips</t>
  </si>
  <si>
    <t>Q7</t>
  </si>
  <si>
    <t xml:space="preserve">Biolight </t>
  </si>
  <si>
    <t xml:space="preserve">Płuczka dezynfektor </t>
  </si>
  <si>
    <t xml:space="preserve">Myjnia dezynfektor </t>
  </si>
  <si>
    <t>SP 1200</t>
  </si>
  <si>
    <t xml:space="preserve">Sterylizator parowy </t>
  </si>
  <si>
    <t>HS6606ER</t>
  </si>
  <si>
    <t>FD 1600</t>
  </si>
  <si>
    <t>Myjnia dezynfektor</t>
  </si>
  <si>
    <t>46-4</t>
  </si>
  <si>
    <t>GE-15</t>
  </si>
  <si>
    <t>Urządzenie do ręcznego mycia i dezynfekcji wózków</t>
  </si>
  <si>
    <t>AQUA MIX MS3</t>
  </si>
  <si>
    <t>Płuczka dezynfektor</t>
  </si>
  <si>
    <t>S-607</t>
  </si>
  <si>
    <t>Przenośna wytwornica pary</t>
  </si>
  <si>
    <t>DE 4002-SE</t>
  </si>
  <si>
    <t xml:space="preserve">Myjka ultradźwiękowa </t>
  </si>
  <si>
    <t>Branson IC-1620-40-18</t>
  </si>
  <si>
    <t>Getinge</t>
  </si>
  <si>
    <t>Respirator</t>
  </si>
  <si>
    <t>Servo-Air</t>
  </si>
  <si>
    <t>Trilogy Evo</t>
  </si>
  <si>
    <t xml:space="preserve">Philips </t>
  </si>
  <si>
    <t>Trilogy 100</t>
  </si>
  <si>
    <t>Trilogy 202</t>
  </si>
  <si>
    <t>Microvent AC/AE</t>
  </si>
  <si>
    <t>Paramedica</t>
  </si>
  <si>
    <t>Medumat</t>
  </si>
  <si>
    <t>-</t>
  </si>
  <si>
    <t xml:space="preserve">Care-Vent </t>
  </si>
  <si>
    <t>Weinmann</t>
  </si>
  <si>
    <t>ParaPac Plus</t>
  </si>
  <si>
    <t>Kardiomonitor</t>
  </si>
  <si>
    <t>VISTA XL</t>
  </si>
  <si>
    <t>Draeger</t>
  </si>
  <si>
    <t>Fabius Tiro z wyposażeniem</t>
  </si>
  <si>
    <t xml:space="preserve">Respirator </t>
  </si>
  <si>
    <t>EVITA XL</t>
  </si>
  <si>
    <t>Resuscitare</t>
  </si>
  <si>
    <t>Inkubator noworodkowy</t>
  </si>
  <si>
    <t>Isolette C2000</t>
  </si>
  <si>
    <t>Miernik bilirubiny</t>
  </si>
  <si>
    <t>JM-103</t>
  </si>
  <si>
    <t>Inkubator otwarty</t>
  </si>
  <si>
    <t>Aparat do znieczulania ogólnego z kardiomonitorem i parownikiem</t>
  </si>
  <si>
    <t>Inkubator</t>
  </si>
  <si>
    <t>ATOM 2100G</t>
  </si>
  <si>
    <t>DUTCHMED</t>
  </si>
  <si>
    <t>System wspomagania wentylacji noworodka</t>
  </si>
  <si>
    <t>Infant Flow Si PAP</t>
  </si>
  <si>
    <t>Carefusion</t>
  </si>
  <si>
    <t>Lampa do fototerapii noworodków</t>
  </si>
  <si>
    <t>Bilitron BTP 3006</t>
  </si>
  <si>
    <t>VELA</t>
  </si>
  <si>
    <t>COMPACT 9</t>
  </si>
  <si>
    <t xml:space="preserve">ATOM 106 BILI THERAPY </t>
  </si>
  <si>
    <t xml:space="preserve">Inkubator zamknięty </t>
  </si>
  <si>
    <t>Atom Air Incu</t>
  </si>
  <si>
    <t>System do CPAP-BABYPUFF z wyposażeniem</t>
  </si>
  <si>
    <t>77 FEPRD 1000</t>
  </si>
  <si>
    <t>CareFusion</t>
  </si>
  <si>
    <t xml:space="preserve">Tor wizyjny </t>
  </si>
  <si>
    <t>monitor, wózek, zestaw sterujący kamery, źródło światła</t>
  </si>
  <si>
    <t>Olympus</t>
  </si>
  <si>
    <t>Gastroskop</t>
  </si>
  <si>
    <t>GIF-Q165</t>
  </si>
  <si>
    <t>CF-Q165L</t>
  </si>
  <si>
    <t>Kolonoskop</t>
  </si>
  <si>
    <t xml:space="preserve">Myjka półautomatyczna </t>
  </si>
  <si>
    <t>TD-20</t>
  </si>
  <si>
    <t xml:space="preserve">Myjnia automatyczna </t>
  </si>
  <si>
    <t>mini ETD 2 GA</t>
  </si>
  <si>
    <t>Videoduodenoskop</t>
  </si>
  <si>
    <t>TJF-145</t>
  </si>
  <si>
    <t xml:space="preserve">Źródło światła </t>
  </si>
  <si>
    <t>CLK-4</t>
  </si>
  <si>
    <t xml:space="preserve">BF-UC180F + wyposażenie </t>
  </si>
  <si>
    <t>EBUS bronchoskop + wyposażenie (zestaw)</t>
  </si>
  <si>
    <t>Bronchofiberoskop</t>
  </si>
  <si>
    <t xml:space="preserve">Bronchofiberoskop intubacyjny </t>
  </si>
  <si>
    <t>BF-1T260</t>
  </si>
  <si>
    <t>FI-16RBS</t>
  </si>
  <si>
    <t>Pentax</t>
  </si>
  <si>
    <t>BF-1TH190</t>
  </si>
  <si>
    <t>Videobronchoskop</t>
  </si>
  <si>
    <t>EB-530T</t>
  </si>
  <si>
    <t>Fujifilm</t>
  </si>
  <si>
    <t>Aparat USG</t>
  </si>
  <si>
    <t>Acuson X150</t>
  </si>
  <si>
    <t>LOGIQ 180</t>
  </si>
  <si>
    <t>Alpha 6</t>
  </si>
  <si>
    <t>Siemens</t>
  </si>
  <si>
    <t xml:space="preserve">GE Medical </t>
  </si>
  <si>
    <t>Aloka</t>
  </si>
  <si>
    <t>SonoAce R5</t>
  </si>
  <si>
    <t>SonoAce R7</t>
  </si>
  <si>
    <t>Samsung</t>
  </si>
  <si>
    <t xml:space="preserve">Alpha 7 </t>
  </si>
  <si>
    <t>Acuson P500</t>
  </si>
  <si>
    <t>HS50</t>
  </si>
  <si>
    <t xml:space="preserve">Diatermia elektrochirurgiczna </t>
  </si>
  <si>
    <t>ERBOTOM ICC 300</t>
  </si>
  <si>
    <t>ERBE</t>
  </si>
  <si>
    <t>VIO 300</t>
  </si>
  <si>
    <t xml:space="preserve">Diatermia </t>
  </si>
  <si>
    <t>Diatermia z przystawką argonową</t>
  </si>
  <si>
    <t>VIO 300D</t>
  </si>
  <si>
    <t xml:space="preserve">ERBE </t>
  </si>
  <si>
    <t>Aparat elektrochirurgiczny</t>
  </si>
  <si>
    <t>ELTRON 160</t>
  </si>
  <si>
    <t>Bechtold</t>
  </si>
  <si>
    <t xml:space="preserve">Urządzenie do badania słuchu noworodków  </t>
  </si>
  <si>
    <t>OtoRead</t>
  </si>
  <si>
    <t xml:space="preserve">Spirometr </t>
  </si>
  <si>
    <t>Lungtest 1000</t>
  </si>
  <si>
    <t>Lungtest 1000 S</t>
  </si>
  <si>
    <t xml:space="preserve">Lungtest Handy </t>
  </si>
  <si>
    <t>MES</t>
  </si>
  <si>
    <t>Aparat EKG</t>
  </si>
  <si>
    <t>Ascard 2</t>
  </si>
  <si>
    <t>Ascard Green</t>
  </si>
  <si>
    <t>ASPEL</t>
  </si>
  <si>
    <t xml:space="preserve">Ascard Orange </t>
  </si>
  <si>
    <t>OPUS 1</t>
  </si>
  <si>
    <t>STRING</t>
  </si>
  <si>
    <t>Mr Silver 2</t>
  </si>
  <si>
    <t>Mr Grey</t>
  </si>
  <si>
    <t xml:space="preserve">Pompa infuzyjna </t>
  </si>
  <si>
    <t>S100</t>
  </si>
  <si>
    <t>S200</t>
  </si>
  <si>
    <t>S300</t>
  </si>
  <si>
    <t xml:space="preserve">Medima </t>
  </si>
  <si>
    <t>P300</t>
  </si>
  <si>
    <t>Pompa objętościowa</t>
  </si>
  <si>
    <t>SEP11S</t>
  </si>
  <si>
    <t>ASCOR</t>
  </si>
  <si>
    <t>AP 23</t>
  </si>
  <si>
    <t>AP 22</t>
  </si>
  <si>
    <t>AP 24+</t>
  </si>
  <si>
    <t xml:space="preserve">ASCOR </t>
  </si>
  <si>
    <t>FRESENIUS</t>
  </si>
  <si>
    <t>PILOT A2</t>
  </si>
  <si>
    <t xml:space="preserve">KWAPISZ </t>
  </si>
  <si>
    <t>DUET 20/50</t>
  </si>
  <si>
    <t>MONO 20/50</t>
  </si>
  <si>
    <t>AP 12</t>
  </si>
  <si>
    <t>AP 31P</t>
  </si>
  <si>
    <t>AP 14</t>
  </si>
  <si>
    <t xml:space="preserve">Pompa infuzyjna perystaltyczna </t>
  </si>
  <si>
    <t xml:space="preserve">Infusomat Space </t>
  </si>
  <si>
    <t>Braun</t>
  </si>
  <si>
    <t>Perfusor Space</t>
  </si>
  <si>
    <t xml:space="preserve">Pompa do żywienia jelitowego  </t>
  </si>
  <si>
    <t xml:space="preserve">Flocare Infinity </t>
  </si>
  <si>
    <t>NMD</t>
  </si>
  <si>
    <t>Alaris CC</t>
  </si>
  <si>
    <t>Alaris GW</t>
  </si>
  <si>
    <t>Aparat RTG</t>
  </si>
  <si>
    <t>Practix 33 Plus</t>
  </si>
  <si>
    <t>Practix 160</t>
  </si>
  <si>
    <t>Q-RAD</t>
  </si>
  <si>
    <t>Carestream Health</t>
  </si>
  <si>
    <t xml:space="preserve">Jolly 30  Plus </t>
  </si>
  <si>
    <t>BMI</t>
  </si>
  <si>
    <t>Arcadis Varic</t>
  </si>
  <si>
    <t xml:space="preserve">Stół operacyjny </t>
  </si>
  <si>
    <t>MRT 560320</t>
  </si>
  <si>
    <t>MOT 601700</t>
  </si>
  <si>
    <t>MOT 601120</t>
  </si>
  <si>
    <t xml:space="preserve">Medifa </t>
  </si>
  <si>
    <t xml:space="preserve">Kolumna anestezjologiczna </t>
  </si>
  <si>
    <t>K100S</t>
  </si>
  <si>
    <t>Kendromed</t>
  </si>
  <si>
    <t xml:space="preserve">Kolumna chirurgiczna </t>
  </si>
  <si>
    <t xml:space="preserve">Kolumna chirurgiczno-laparoskopowa </t>
  </si>
  <si>
    <t>K150S</t>
  </si>
  <si>
    <t>Wiertarka i frezarka z wyposażeniem</t>
  </si>
  <si>
    <t>Acculan 3Ti</t>
  </si>
  <si>
    <t>B. Braun</t>
  </si>
  <si>
    <t xml:space="preserve">Piła oscylacyjna </t>
  </si>
  <si>
    <t>ARTHREX</t>
  </si>
  <si>
    <t>Zestaw do artroskopii z wyposażeniem</t>
  </si>
  <si>
    <t>Hopkins 1300</t>
  </si>
  <si>
    <t xml:space="preserve">Resektoskop zabiegowy bipolarny </t>
  </si>
  <si>
    <t xml:space="preserve">Zestaw endoskopowy do zabiegów laparoskopowych ginekologicznych </t>
  </si>
  <si>
    <t xml:space="preserve">Resektoskop diagnostyczny </t>
  </si>
  <si>
    <t xml:space="preserve">Rejestrator ciśnienia tętniczego krwi </t>
  </si>
  <si>
    <t>HOLCARD CR-07</t>
  </si>
  <si>
    <t xml:space="preserve">Rejestrator EKG </t>
  </si>
  <si>
    <t>SiliconBeat 3</t>
  </si>
  <si>
    <t>SiliconBeat 12</t>
  </si>
  <si>
    <t>MEDEA</t>
  </si>
  <si>
    <t>308 ABPM</t>
  </si>
  <si>
    <t xml:space="preserve">Stacja dokująca </t>
  </si>
  <si>
    <t>DS 208</t>
  </si>
  <si>
    <t>DS 308</t>
  </si>
  <si>
    <t xml:space="preserve">Lampa operacyjna sufitowa </t>
  </si>
  <si>
    <t>TrumfiLED 5K/3</t>
  </si>
  <si>
    <t>TRUMPF</t>
  </si>
  <si>
    <t xml:space="preserve">BARKEY PLASMATHERM
</t>
  </si>
  <si>
    <t>Urządzenie do rozmrażania osocza</t>
  </si>
  <si>
    <t xml:space="preserve">B125 </t>
  </si>
  <si>
    <t xml:space="preserve">GE Medical System </t>
  </si>
  <si>
    <t xml:space="preserve">Carestation 650 </t>
  </si>
  <si>
    <t>Respirator z przystawką do kalorymetrii</t>
  </si>
  <si>
    <t>R860</t>
  </si>
  <si>
    <t xml:space="preserve">Monitor do pomiaru rzutu serca </t>
  </si>
  <si>
    <t xml:space="preserve">PULSIO FLEX </t>
  </si>
  <si>
    <t xml:space="preserve">Koncentrator tlenu </t>
  </si>
  <si>
    <t>AirSep</t>
  </si>
  <si>
    <t>NewLife Elite</t>
  </si>
  <si>
    <t xml:space="preserve">Wózek do transportu chorych </t>
  </si>
  <si>
    <t>212 TR</t>
  </si>
  <si>
    <t xml:space="preserve">Łóżko do intensywnej opieki medycznej </t>
  </si>
  <si>
    <t xml:space="preserve">Medi S Nova </t>
  </si>
  <si>
    <t xml:space="preserve">ES 710 </t>
  </si>
  <si>
    <t xml:space="preserve">Konkret </t>
  </si>
  <si>
    <t xml:space="preserve">Łóżko porodowe z wyposażeniem </t>
  </si>
  <si>
    <t>Ave</t>
  </si>
  <si>
    <t>Mobilo Plus</t>
  </si>
  <si>
    <t>Łóżko reanimacyjne</t>
  </si>
  <si>
    <t>Novera 3A</t>
  </si>
  <si>
    <t>Łóżko intensywnej opieki medycznej z materacem przeciwodleżynowym ADS Clinic</t>
  </si>
  <si>
    <t xml:space="preserve">Latera Acute </t>
  </si>
  <si>
    <t xml:space="preserve">Łóżko rehabilitacyjne z wagą </t>
  </si>
  <si>
    <t xml:space="preserve">Łóżko rehabilitacyjne </t>
  </si>
  <si>
    <t>LE 12.11 NANO</t>
  </si>
  <si>
    <t>LE 12.10 NANO</t>
  </si>
  <si>
    <t>Famed Żywiec</t>
  </si>
  <si>
    <t xml:space="preserve">Łóżko elektryczne </t>
  </si>
  <si>
    <t>LEO</t>
  </si>
  <si>
    <t>Eleganza 1</t>
  </si>
  <si>
    <t>Mobilo WU-O3</t>
  </si>
  <si>
    <t>Famed Stolno</t>
  </si>
  <si>
    <t>LEON</t>
  </si>
  <si>
    <t>KLAROMED</t>
  </si>
  <si>
    <t>E-3</t>
  </si>
  <si>
    <t>CAMEL</t>
  </si>
  <si>
    <t xml:space="preserve">Wózek do kąpieli pacjentów </t>
  </si>
  <si>
    <t>Medela</t>
  </si>
  <si>
    <t>Ssak</t>
  </si>
  <si>
    <t>Basic</t>
  </si>
  <si>
    <t>Basic 30</t>
  </si>
  <si>
    <t>SO-4</t>
  </si>
  <si>
    <t>OGARIT</t>
  </si>
  <si>
    <t>SO-2</t>
  </si>
  <si>
    <t>2310BV</t>
  </si>
  <si>
    <t>New Askir 30</t>
  </si>
  <si>
    <t>Ca-Mi</t>
  </si>
  <si>
    <t>SO-5</t>
  </si>
  <si>
    <t>New Askir 36 BR</t>
  </si>
  <si>
    <t>Accuvac Pro</t>
  </si>
  <si>
    <t xml:space="preserve">New Askir 20 </t>
  </si>
  <si>
    <t>OB 1000</t>
  </si>
  <si>
    <t>Aparat do magnetoterapii</t>
  </si>
  <si>
    <t>MAGNOTER D-26</t>
  </si>
  <si>
    <t>Aparat sonoterapii</t>
  </si>
  <si>
    <t>SONOTER</t>
  </si>
  <si>
    <t>ASTAR</t>
  </si>
  <si>
    <t>Aparat do elektroterapii</t>
  </si>
  <si>
    <t xml:space="preserve">FIRING </t>
  </si>
  <si>
    <t xml:space="preserve">Aparat do terapii ultradźwiękami </t>
  </si>
  <si>
    <t>Sonaris S</t>
  </si>
  <si>
    <t xml:space="preserve">ASTAR </t>
  </si>
  <si>
    <t>MAGNER PLUS</t>
  </si>
  <si>
    <t>Zestaw do laseroterapii</t>
  </si>
  <si>
    <t>POLARIS 2</t>
  </si>
  <si>
    <t>MULTITRONIC MT-3</t>
  </si>
  <si>
    <t xml:space="preserve">Lampa </t>
  </si>
  <si>
    <t xml:space="preserve">SOLUX </t>
  </si>
  <si>
    <t>Aparat do krioterapii</t>
  </si>
  <si>
    <t>CRYO-T</t>
  </si>
  <si>
    <t>Metrum Cryoflex</t>
  </si>
  <si>
    <t>Urządzenie dwukanałowe do elektrostymulacji</t>
  </si>
  <si>
    <t xml:space="preserve"> PHYSOTER D-60</t>
  </si>
  <si>
    <t xml:space="preserve">Laser </t>
  </si>
  <si>
    <t>D-68-1</t>
  </si>
  <si>
    <t>ZEMMARP</t>
  </si>
  <si>
    <t xml:space="preserve">Kuchnia parafinowa </t>
  </si>
  <si>
    <t>KP22</t>
  </si>
  <si>
    <t xml:space="preserve">RESMED </t>
  </si>
  <si>
    <t xml:space="preserve">Lampa kwarcowa  </t>
  </si>
  <si>
    <t xml:space="preserve">SUNLAMP 70 </t>
  </si>
  <si>
    <t>JELOSIL</t>
  </si>
  <si>
    <t>EverFlo</t>
  </si>
  <si>
    <t xml:space="preserve">Lampa szczelinowa </t>
  </si>
  <si>
    <t xml:space="preserve">INAMI </t>
  </si>
  <si>
    <t>L-0399</t>
  </si>
  <si>
    <t>Kaseta szkiełek okulistycznych</t>
  </si>
  <si>
    <t>KO 4A</t>
  </si>
  <si>
    <t>Audiometr diagnostyczny</t>
  </si>
  <si>
    <t>AD 229 e</t>
  </si>
  <si>
    <t>Tonometr bezdotykowy</t>
  </si>
  <si>
    <t>Topcon</t>
  </si>
  <si>
    <t>CT-80</t>
  </si>
  <si>
    <t>Autorefraktometr</t>
  </si>
  <si>
    <t>KA 780</t>
  </si>
  <si>
    <t>KOWA</t>
  </si>
  <si>
    <t>Lampa czołowa</t>
  </si>
  <si>
    <t>CLEARKA</t>
  </si>
  <si>
    <t>Fronkofokometr</t>
  </si>
  <si>
    <t>Audiometr</t>
  </si>
  <si>
    <t xml:space="preserve">AT 235 </t>
  </si>
  <si>
    <t>Lampa operacyjna</t>
  </si>
  <si>
    <t>iLED 5</t>
  </si>
  <si>
    <t>Perymetr komputerowy</t>
  </si>
  <si>
    <t>PTS-910</t>
  </si>
  <si>
    <t>OPTOPOL</t>
  </si>
  <si>
    <t>CLAR N</t>
  </si>
  <si>
    <t>Resuscitaire</t>
  </si>
  <si>
    <t xml:space="preserve"> RW 81-1C</t>
  </si>
  <si>
    <t>Detektor tętna płodu</t>
  </si>
  <si>
    <t>BT-200</t>
  </si>
  <si>
    <t>L6T</t>
  </si>
  <si>
    <t xml:space="preserve">Kolposkop </t>
  </si>
  <si>
    <t>KLP-21</t>
  </si>
  <si>
    <t>Kardiotokograf</t>
  </si>
  <si>
    <t>L8M</t>
  </si>
  <si>
    <t>Luckcome</t>
  </si>
  <si>
    <t>Fotel ginekologiczny elektryczny</t>
  </si>
  <si>
    <t xml:space="preserve">Femia </t>
  </si>
  <si>
    <t>Stiegelmeyer</t>
  </si>
  <si>
    <t>SMART 3</t>
  </si>
  <si>
    <t>Aparat do resuscytacji dla noworodków</t>
  </si>
  <si>
    <t>RD900</t>
  </si>
  <si>
    <t>Stanowisko do resuscytacji</t>
  </si>
  <si>
    <t>SRN-10</t>
  </si>
  <si>
    <t xml:space="preserve">UNIMED </t>
  </si>
  <si>
    <t>Automatyczna myjnia do endoskopów</t>
  </si>
  <si>
    <t>CYW-100</t>
  </si>
  <si>
    <t>Endoelektronik</t>
  </si>
  <si>
    <t>Pulsoksymetr</t>
  </si>
  <si>
    <t>NONIN 8500A</t>
  </si>
  <si>
    <t xml:space="preserve">MEDLINE </t>
  </si>
  <si>
    <t>RAD-9</t>
  </si>
  <si>
    <t>MASIMO</t>
  </si>
  <si>
    <t>BCI 3303</t>
  </si>
  <si>
    <t xml:space="preserve">AKNE </t>
  </si>
  <si>
    <t>OXYPLETH 520A</t>
  </si>
  <si>
    <t>NONIN 9847</t>
  </si>
  <si>
    <t>PM-60</t>
  </si>
  <si>
    <t xml:space="preserve">MINDRAY </t>
  </si>
  <si>
    <t>PC-66B</t>
  </si>
  <si>
    <t>ARGUS OXM-C</t>
  </si>
  <si>
    <t>MD300M</t>
  </si>
  <si>
    <t>CMS60C</t>
  </si>
  <si>
    <t xml:space="preserve">CONTEC </t>
  </si>
  <si>
    <t xml:space="preserve">NELLCOR </t>
  </si>
  <si>
    <t xml:space="preserve">RAD 97 </t>
  </si>
  <si>
    <t xml:space="preserve">MASIMO </t>
  </si>
  <si>
    <t>RAD-5</t>
  </si>
  <si>
    <t>NONIN 8500</t>
  </si>
  <si>
    <t>Sterylizator parowy</t>
  </si>
  <si>
    <t xml:space="preserve">2179 ASV </t>
  </si>
  <si>
    <t>Aparat do znieczulenia ogólnego</t>
  </si>
  <si>
    <t>EXCEL 210 SE</t>
  </si>
  <si>
    <t>Datex-Ohmeda</t>
  </si>
  <si>
    <t>Rektoskop-źródło światła</t>
  </si>
  <si>
    <t xml:space="preserve">BOB OM </t>
  </si>
  <si>
    <t>Rower magnetyczny, rehabilitacyjny</t>
  </si>
  <si>
    <t>MAGNETIC M 6106</t>
  </si>
  <si>
    <t>HMS</t>
  </si>
  <si>
    <t>Bieżnia medyczna</t>
  </si>
  <si>
    <t>TRACMASTER TMX 425</t>
  </si>
  <si>
    <t>Mikroskop biologiczno-laborat.</t>
  </si>
  <si>
    <t>Mikroskop biologiczny</t>
  </si>
  <si>
    <t>Nikon YS-100</t>
  </si>
  <si>
    <t>MB30</t>
  </si>
  <si>
    <t>Komora badań cieplnych</t>
  </si>
  <si>
    <t>KBC-125 G</t>
  </si>
  <si>
    <t>WAMED</t>
  </si>
  <si>
    <t>Sterylizator na suche powietrze</t>
  </si>
  <si>
    <t xml:space="preserve"> SP-125G</t>
  </si>
  <si>
    <t>Koc elektryczny</t>
  </si>
  <si>
    <t>Mikroskop</t>
  </si>
  <si>
    <t>AXIOSTAR PLUS</t>
  </si>
  <si>
    <t>Carl Zeiss</t>
  </si>
  <si>
    <t>EK-6</t>
  </si>
  <si>
    <t>MELAG</t>
  </si>
  <si>
    <t xml:space="preserve">Ergometr treningowy </t>
  </si>
  <si>
    <t>PEC-7088</t>
  </si>
  <si>
    <t>PROTEUS</t>
  </si>
  <si>
    <t>Laryngoskop</t>
  </si>
  <si>
    <t xml:space="preserve">M50 </t>
  </si>
  <si>
    <t xml:space="preserve">Wirówka </t>
  </si>
  <si>
    <t>MPW 223e</t>
  </si>
  <si>
    <t>MPW 251</t>
  </si>
  <si>
    <t>MPW 54</t>
  </si>
  <si>
    <t>Universal 320R</t>
  </si>
  <si>
    <t xml:space="preserve">Cieplarka </t>
  </si>
  <si>
    <t>CL-65</t>
  </si>
  <si>
    <t>KBC-65G</t>
  </si>
  <si>
    <t>Oftalmoskop</t>
  </si>
  <si>
    <t>RI - MINI</t>
  </si>
  <si>
    <t>Podgrzewacz do płynów</t>
  </si>
  <si>
    <t>N-2-033</t>
  </si>
  <si>
    <t xml:space="preserve">Alvo </t>
  </si>
  <si>
    <t xml:space="preserve">System ogrzewania pacjenta </t>
  </si>
  <si>
    <t>ASTOPAD</t>
  </si>
  <si>
    <t>Stół do bronchoskopii</t>
  </si>
  <si>
    <t>S3/TMS3-75</t>
  </si>
  <si>
    <t>Tehand</t>
  </si>
  <si>
    <t>Lampa zabiegowa</t>
  </si>
  <si>
    <t>FAMED ŁÓDŹ</t>
  </si>
  <si>
    <t>Ledilux  BLC-175</t>
  </si>
  <si>
    <t xml:space="preserve">Stollenwerk </t>
  </si>
  <si>
    <t xml:space="preserve">Mondial Lux </t>
  </si>
  <si>
    <t>Ferno</t>
  </si>
  <si>
    <t xml:space="preserve">Nosze </t>
  </si>
  <si>
    <t>EFX</t>
  </si>
  <si>
    <t>M-1</t>
  </si>
  <si>
    <t>EMS 6100</t>
  </si>
  <si>
    <t>STRYKER</t>
  </si>
  <si>
    <t xml:space="preserve">STRYKER </t>
  </si>
  <si>
    <t xml:space="preserve">Nosze reanimacyjne </t>
  </si>
  <si>
    <t xml:space="preserve">Zestaw noszy </t>
  </si>
  <si>
    <t>Centero M126</t>
  </si>
  <si>
    <t>RS-6</t>
  </si>
  <si>
    <t>S-265</t>
  </si>
  <si>
    <t xml:space="preserve">EMS 6376 </t>
  </si>
  <si>
    <t>Transporter</t>
  </si>
  <si>
    <t>Inhalator</t>
  </si>
  <si>
    <t xml:space="preserve">Porta-Neb </t>
  </si>
  <si>
    <t>Medel Pro</t>
  </si>
  <si>
    <t xml:space="preserve">Inhalator pnematyczny </t>
  </si>
  <si>
    <t xml:space="preserve">Secura Nova </t>
  </si>
  <si>
    <t xml:space="preserve">Clineb </t>
  </si>
  <si>
    <t xml:space="preserve">Cami </t>
  </si>
  <si>
    <t xml:space="preserve">Pingwin </t>
  </si>
  <si>
    <t>Pileo CNO2-WD2</t>
  </si>
  <si>
    <t>NEIOQ</t>
  </si>
  <si>
    <t>Krzesełko kardiologiczne płozowe</t>
  </si>
  <si>
    <t>MEDIROL</t>
  </si>
  <si>
    <t xml:space="preserve">Rolman K312 </t>
  </si>
  <si>
    <t xml:space="preserve">Urządzenie do dezynfekcji </t>
  </si>
  <si>
    <t>Nocospray</t>
  </si>
  <si>
    <t xml:space="preserve">Oxypharm </t>
  </si>
  <si>
    <t xml:space="preserve">Lampa bakteriobójcza </t>
  </si>
  <si>
    <t>NBVE 60</t>
  </si>
  <si>
    <t>Lampa bakteriobójcza naścienna</t>
  </si>
  <si>
    <t>Medivent 110F</t>
  </si>
  <si>
    <t>Famed Łódź</t>
  </si>
  <si>
    <t>Lampa bezcieniowa – zabiegowa</t>
  </si>
  <si>
    <t>F2H ORDISI</t>
  </si>
  <si>
    <t>Konwekcyjny system ogrzewania pacjenta</t>
  </si>
  <si>
    <t>WarmAir</t>
  </si>
  <si>
    <t>Medicavera</t>
  </si>
  <si>
    <t>Przepływowy podgrzewacz krwi i płynów infuzyjnych</t>
  </si>
  <si>
    <t>BW-685</t>
  </si>
  <si>
    <t>Biegler</t>
  </si>
  <si>
    <t xml:space="preserve">Łóżko porodowe </t>
  </si>
  <si>
    <t>LM-01</t>
  </si>
  <si>
    <t>FAMED</t>
  </si>
  <si>
    <t>Zamrażarka laboratoryjna niskotemperaturowa</t>
  </si>
  <si>
    <t xml:space="preserve"> MDF-C8V1 </t>
  </si>
  <si>
    <t>Piła oscylacyjna do cięcia gipsu</t>
  </si>
  <si>
    <t xml:space="preserve">Przepływowe urządzenie bakteriobójcze </t>
  </si>
  <si>
    <t>VFS-70</t>
  </si>
  <si>
    <t xml:space="preserve">MEDIVENT </t>
  </si>
  <si>
    <t>Witryna chłodnicza</t>
  </si>
  <si>
    <t>ARGOS</t>
  </si>
  <si>
    <t xml:space="preserve">Lodówka </t>
  </si>
  <si>
    <t>Liebherr</t>
  </si>
  <si>
    <t>Whirpool</t>
  </si>
  <si>
    <t xml:space="preserve">Amica </t>
  </si>
  <si>
    <t xml:space="preserve">Termometr lodówkowy </t>
  </si>
  <si>
    <t xml:space="preserve">Termohigrometr </t>
  </si>
  <si>
    <t xml:space="preserve">Termik </t>
  </si>
  <si>
    <t xml:space="preserve">ETI </t>
  </si>
  <si>
    <t>SMS Warszawa</t>
  </si>
  <si>
    <t>Tablica okulistyczna</t>
  </si>
  <si>
    <t>OKO</t>
  </si>
  <si>
    <t>Kapnometr</t>
  </si>
  <si>
    <t xml:space="preserve">EMMA </t>
  </si>
  <si>
    <t xml:space="preserve">Masimo </t>
  </si>
  <si>
    <t>TCMs FLEX</t>
  </si>
  <si>
    <t xml:space="preserve">Kapnograf </t>
  </si>
  <si>
    <t xml:space="preserve">Radiometer </t>
  </si>
  <si>
    <t>Stolik okulistyczny</t>
  </si>
  <si>
    <t>NET-2</t>
  </si>
  <si>
    <t>NETZ-POLSKA</t>
  </si>
  <si>
    <t xml:space="preserve">Oftalmoskop </t>
  </si>
  <si>
    <t>Welchallyn</t>
  </si>
  <si>
    <t>11782-VSM</t>
  </si>
  <si>
    <t xml:space="preserve">INDESIT </t>
  </si>
  <si>
    <t>Studar Lab</t>
  </si>
  <si>
    <t xml:space="preserve">System kompresji klatki piersiowej </t>
  </si>
  <si>
    <t xml:space="preserve">LUCAS </t>
  </si>
  <si>
    <t>LUCAS 3.1.</t>
  </si>
  <si>
    <t>Automatyczne urządzenie do kompresji klatki piersiowej</t>
  </si>
  <si>
    <t>Urządzenie do mechanicznej kompresji klatki piersiowe</t>
  </si>
  <si>
    <t xml:space="preserve">EASY Pulse </t>
  </si>
  <si>
    <t>Schiller</t>
  </si>
  <si>
    <t xml:space="preserve">Macerator do pieluch </t>
  </si>
  <si>
    <t xml:space="preserve">Incomatic </t>
  </si>
  <si>
    <t xml:space="preserve">Sani System </t>
  </si>
  <si>
    <t>Macerator do naczyń z pulpy</t>
  </si>
  <si>
    <t xml:space="preserve">Ultima </t>
  </si>
  <si>
    <t>Aparat EEG</t>
  </si>
  <si>
    <t xml:space="preserve">Elmiko </t>
  </si>
  <si>
    <t xml:space="preserve">DigiTrack </t>
  </si>
  <si>
    <t xml:space="preserve">AMBER </t>
  </si>
  <si>
    <t xml:space="preserve">Densytometr </t>
  </si>
  <si>
    <t>Densi 2</t>
  </si>
  <si>
    <t xml:space="preserve">Emo Brno </t>
  </si>
  <si>
    <t xml:space="preserve">Szafa chłodniczna </t>
  </si>
  <si>
    <t xml:space="preserve">Bolarus </t>
  </si>
  <si>
    <t>Zamrażarka</t>
  </si>
  <si>
    <t>Stół diagnostyczno - zabiegowy</t>
  </si>
  <si>
    <t>SSE04</t>
  </si>
  <si>
    <t>Praiston</t>
  </si>
  <si>
    <t>Maszyna czyszcząca</t>
  </si>
  <si>
    <t>VIPER</t>
  </si>
  <si>
    <t xml:space="preserve">Centrala monitorująca </t>
  </si>
  <si>
    <t>FX3000C</t>
  </si>
  <si>
    <t>Centrala monitorująca</t>
  </si>
  <si>
    <t>MFM-CMS</t>
  </si>
  <si>
    <t>Monitor funkcji życiowych</t>
  </si>
  <si>
    <t>VSM 300</t>
  </si>
  <si>
    <t>Monitor funkcji życiowych pacjenta z analizatorem gazów anestetycznych</t>
  </si>
  <si>
    <t>Cardiocap/5</t>
  </si>
  <si>
    <t xml:space="preserve">Holter ciśnienia </t>
  </si>
  <si>
    <t>WATCHBP03AFIB</t>
  </si>
  <si>
    <t>CHDE</t>
  </si>
  <si>
    <t>Rower treningowy</t>
  </si>
  <si>
    <t>FINNLO VARON XTR II</t>
  </si>
  <si>
    <t>Medyczna prowadnica światłowodowa giętka</t>
  </si>
  <si>
    <t>CLARUS</t>
  </si>
  <si>
    <t>Aparat do hipotermii</t>
  </si>
  <si>
    <t xml:space="preserve">Analizator do gazometrii </t>
  </si>
  <si>
    <t>OPTI CCA-TS2</t>
  </si>
  <si>
    <t>Alpha Diagnostic</t>
  </si>
  <si>
    <t xml:space="preserve">Aparat do ciągłego oczyszczania krwi </t>
  </si>
  <si>
    <t>OMNI SW</t>
  </si>
  <si>
    <t>B.Braun</t>
  </si>
  <si>
    <t>Urządzenie do suchego rozmrażania osocza</t>
  </si>
  <si>
    <t>Sahara III</t>
  </si>
  <si>
    <t xml:space="preserve">Sarstedt </t>
  </si>
  <si>
    <t>Aparat do nieinwazyjnej wentylacji</t>
  </si>
  <si>
    <t>BIPAP HAMONY</t>
  </si>
  <si>
    <t>Promedica</t>
  </si>
  <si>
    <t xml:space="preserve">Laparoskop z torem wizyjnym i źródłem światła </t>
  </si>
  <si>
    <t xml:space="preserve">komplet </t>
  </si>
  <si>
    <t xml:space="preserve">KARL STORZ </t>
  </si>
  <si>
    <t>Cystoskop + resektoskop + źródło światła</t>
  </si>
  <si>
    <t>BETTOCCHI</t>
  </si>
  <si>
    <t xml:space="preserve">Regulator ssania </t>
  </si>
  <si>
    <t>AwaMed</t>
  </si>
  <si>
    <t xml:space="preserve">Dozownik tlenowy </t>
  </si>
  <si>
    <t>Korgiel</t>
  </si>
  <si>
    <t xml:space="preserve">Waga łóżkowa </t>
  </si>
  <si>
    <t>Wpt/4B 500C</t>
  </si>
  <si>
    <t>Nebulizator areolozowy</t>
  </si>
  <si>
    <t>ELISIR F 1000</t>
  </si>
  <si>
    <t xml:space="preserve">Napęd do zabiegów ortopedyczno - urazowych (z oprzyrządowaniem) </t>
  </si>
  <si>
    <t>AR600</t>
  </si>
  <si>
    <t xml:space="preserve"> </t>
  </si>
  <si>
    <t xml:space="preserve">Blanketrol </t>
  </si>
  <si>
    <t>FST</t>
  </si>
  <si>
    <t xml:space="preserve">Ferno </t>
  </si>
  <si>
    <t>Krzesełko</t>
  </si>
  <si>
    <t>HS4406EM</t>
  </si>
  <si>
    <t>Załącznik Nr 2 do SWZ</t>
  </si>
  <si>
    <t>Oznaczenie sprawy: 04/ZP/2023</t>
  </si>
  <si>
    <t>Załącznik Nr 2 SWZ</t>
  </si>
  <si>
    <t xml:space="preserve">Załacznik Nr 2 SWZ </t>
  </si>
  <si>
    <t>Załącznik Nr do SWZ</t>
  </si>
  <si>
    <t>Załącznik Nr  do SWZ</t>
  </si>
  <si>
    <t>Załącznnik Nr 2 do SWZ</t>
  </si>
  <si>
    <t>Załacznik Nr 2 do SWZ</t>
  </si>
  <si>
    <t>Załącznik Nr 2 Załącznik do SWZ</t>
  </si>
  <si>
    <t>Załącznik NR 2 do SWZ</t>
  </si>
  <si>
    <t>Pakiet nr 2 Defibrylatory</t>
  </si>
  <si>
    <t>Pakiet nr 3 Kardiomonitory</t>
  </si>
  <si>
    <t>Pakiet nr 4 Kardiomonitory</t>
  </si>
  <si>
    <t>Pakiet nr 5 Kardiomonitory</t>
  </si>
  <si>
    <t>Pakiet nr 6 Sprzęt sterylizacyjny firmy Getinge</t>
  </si>
  <si>
    <t xml:space="preserve">Pakiet nr 7 Respiratory </t>
  </si>
  <si>
    <t xml:space="preserve">Pakiet nr 8 Respiratory </t>
  </si>
  <si>
    <t xml:space="preserve">Pakiet nr 9 Respiratory </t>
  </si>
  <si>
    <t>Pakiet nr 10 Sprzęt firmy Draeger</t>
  </si>
  <si>
    <t>Pakiet nr 11 Sprzęt noworodkowy + respirator</t>
  </si>
  <si>
    <t xml:space="preserve">Pakiet nr 12 Sprzęt ginekologiczny i noworodkowy </t>
  </si>
  <si>
    <t>Pakiet nr 13 Sprzęt endoskopowy</t>
  </si>
  <si>
    <t>Pakiet nr 14 Aparaty USG</t>
  </si>
  <si>
    <t>Pakiet nr 15 Sprzęt firmy KARL STORZ</t>
  </si>
  <si>
    <t xml:space="preserve">Pakiet nr 16 Diatermie </t>
  </si>
  <si>
    <t xml:space="preserve">Pakiet nr 17 Urządzenia do badania słuchu  </t>
  </si>
  <si>
    <t xml:space="preserve">Pakiet nr 18 Spirometry  </t>
  </si>
  <si>
    <t>Pakiet nr 19 Aparaty EKG</t>
  </si>
  <si>
    <t xml:space="preserve">Pakiet nr 20 Pompy infuzyjne </t>
  </si>
  <si>
    <t>Pakiet nr 21 Pompy infuzyjne</t>
  </si>
  <si>
    <t>Pakiet nr 22 Aparaty RTG</t>
  </si>
  <si>
    <t>Pakiet nr 23 Aparaty RTG-Ramię C</t>
  </si>
  <si>
    <t>Pakiet nr 24 Sprzęt firmy Kendromed</t>
  </si>
  <si>
    <t>Pakiet nr 25 Sprzęt firmy B. Braun</t>
  </si>
  <si>
    <t>Pakiet nr 26 Sprzęt firmy Arthrex</t>
  </si>
  <si>
    <t>Pakiet nr 27 Aparat do znieczulania ogólnego</t>
  </si>
  <si>
    <t>Pakiet nr 28 Holtery ciśnienia, holtery EKG</t>
  </si>
  <si>
    <t xml:space="preserve">Pakiet nr 29 Lampy operacyjne </t>
  </si>
  <si>
    <t>Pakiet nr 30 Urządzenie do rozmrażania osocza</t>
  </si>
  <si>
    <t>Pakiet nr 31 Sprzęt firmy GE Medical System</t>
  </si>
  <si>
    <t xml:space="preserve">Pakiet nr 32 Monitory do pomiaru rzutu serca </t>
  </si>
  <si>
    <t xml:space="preserve">Pakiet nr 33 Koncentratory tlenu </t>
  </si>
  <si>
    <t xml:space="preserve">Pakiet nr 34 Wózki, łóżka </t>
  </si>
  <si>
    <t>Pakiet nr 35 Ssaki</t>
  </si>
  <si>
    <t>Pakiet nr 36 Aparaty w fizykoterapii</t>
  </si>
  <si>
    <t xml:space="preserve">Pakiet nr 37 Sprzęt okulistyczny i laryngologiczny </t>
  </si>
  <si>
    <t xml:space="preserve">Pakiet nr 38 Pulsoksymetry </t>
  </si>
  <si>
    <t>Pakiet nr 39 Wyposażenie karetek</t>
  </si>
  <si>
    <t xml:space="preserve">Pakiet nr 40 Inhalatory </t>
  </si>
  <si>
    <t xml:space="preserve">Pakiet nr 41 Pozostały sprzęt </t>
  </si>
  <si>
    <t xml:space="preserve">Pakiet nr 42 Systemy kompresji klatki </t>
  </si>
  <si>
    <t xml:space="preserve">Pakiet nr 43 Maceratory </t>
  </si>
  <si>
    <t>Pakiet nr 44 Aparaty EEG</t>
  </si>
  <si>
    <t xml:space="preserve">Pakiet nr 45 Stół operacyjny ginekologiczny </t>
  </si>
  <si>
    <t>Pakiet nr 46 Analizator do gazometrii</t>
  </si>
  <si>
    <t xml:space="preserve">Pakiet nr 47 Aparat do ciągłego oczyszczania krwi </t>
  </si>
  <si>
    <t xml:space="preserve">Pakiet nr 48 Urządzenie do rozmrażania osocza </t>
  </si>
  <si>
    <t xml:space="preserve">Pakiet nr 49 Aparat do nieinwazyjnej wentylacji </t>
  </si>
  <si>
    <t xml:space="preserve">Pakiet nr 50 Regulatory ssania i dozowniki tlenowe </t>
  </si>
  <si>
    <t>Pakiet nr 51 Aparat do hipotermii</t>
  </si>
  <si>
    <t>Medirol</t>
  </si>
  <si>
    <t xml:space="preserve">Aparat do znieczulania z kardiomonitorem oraz pozostałym wyposażeniem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</si>
</sst>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_-* #,##0.00\ _z_ł_-;\-* #,##0.00\ _z_ł_-;_-* \-??\ _z_ł_-;_-@_-"/>
    <numFmt numFmtId="166" formatCode="#,##0_ ;\-#,##0\ "/>
  </numFmts>
  <fonts count="7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04"/>
    </font>
    <font>
      <b/>
      <sz val="11"/>
      <name val="Tahoma"/>
      <family val="2"/>
      <charset val="238"/>
    </font>
    <font>
      <sz val="11"/>
      <color indexed="8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sz val="11"/>
      <name val="Tahoma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164" fontId="4" fillId="0" borderId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2" applyFont="1" applyFill="1" applyBorder="1" applyAlignment="1" applyProtection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164" fontId="5" fillId="3" borderId="4" xfId="2" applyFont="1" applyFill="1" applyBorder="1" applyAlignment="1" applyProtection="1">
      <alignment horizontal="center" vertical="center"/>
    </xf>
    <xf numFmtId="164" fontId="5" fillId="0" borderId="3" xfId="2" applyFont="1" applyFill="1" applyBorder="1" applyAlignment="1" applyProtection="1">
      <alignment horizontal="center" vertical="center"/>
    </xf>
    <xf numFmtId="166" fontId="5" fillId="2" borderId="3" xfId="2" applyNumberFormat="1" applyFont="1" applyFill="1" applyBorder="1" applyAlignment="1" applyProtection="1">
      <alignment horizontal="center" vertical="center"/>
    </xf>
    <xf numFmtId="164" fontId="5" fillId="0" borderId="5" xfId="2" applyFont="1" applyFill="1" applyBorder="1" applyAlignment="1" applyProtection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164" fontId="2" fillId="0" borderId="9" xfId="2" applyFont="1" applyFill="1" applyBorder="1" applyAlignment="1" applyProtection="1">
      <alignment horizontal="center" vertical="center"/>
    </xf>
    <xf numFmtId="164" fontId="2" fillId="0" borderId="10" xfId="2" applyFont="1" applyFill="1" applyBorder="1" applyAlignment="1" applyProtection="1">
      <alignment horizontal="center" vertical="center"/>
    </xf>
    <xf numFmtId="164" fontId="2" fillId="2" borderId="9" xfId="2" applyFont="1" applyFill="1" applyBorder="1" applyAlignment="1" applyProtection="1">
      <alignment horizontal="center" vertical="center"/>
    </xf>
    <xf numFmtId="164" fontId="2" fillId="0" borderId="11" xfId="2" applyFont="1" applyFill="1" applyBorder="1" applyAlignment="1" applyProtection="1">
      <alignment horizontal="center" vertical="center"/>
    </xf>
    <xf numFmtId="0" fontId="5" fillId="0" borderId="7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164" fontId="2" fillId="0" borderId="17" xfId="2" applyFont="1" applyFill="1" applyBorder="1" applyAlignment="1" applyProtection="1">
      <alignment horizontal="center" vertical="center"/>
    </xf>
    <xf numFmtId="164" fontId="2" fillId="0" borderId="18" xfId="2" applyFont="1" applyFill="1" applyBorder="1" applyAlignment="1" applyProtection="1">
      <alignment horizontal="center" vertical="center"/>
    </xf>
    <xf numFmtId="164" fontId="2" fillId="2" borderId="17" xfId="2" applyFont="1" applyFill="1" applyBorder="1" applyAlignment="1" applyProtection="1">
      <alignment horizontal="center" vertical="center"/>
    </xf>
    <xf numFmtId="164" fontId="2" fillId="0" borderId="19" xfId="2" applyFont="1" applyFill="1" applyBorder="1" applyAlignment="1" applyProtection="1">
      <alignment horizontal="center" vertical="center"/>
    </xf>
    <xf numFmtId="164" fontId="5" fillId="3" borderId="1" xfId="2" applyFont="1" applyFill="1" applyBorder="1" applyAlignment="1" applyProtection="1">
      <alignment horizontal="center" vertical="center"/>
    </xf>
    <xf numFmtId="164" fontId="5" fillId="0" borderId="1" xfId="2" applyFont="1" applyFill="1" applyBorder="1" applyAlignment="1" applyProtection="1">
      <alignment horizontal="center" vertical="center"/>
    </xf>
    <xf numFmtId="166" fontId="5" fillId="2" borderId="1" xfId="2" applyNumberFormat="1" applyFont="1" applyFill="1" applyBorder="1" applyAlignment="1" applyProtection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16" xfId="1" applyFont="1" applyBorder="1" applyAlignment="1">
      <alignment horizontal="right" vertical="center"/>
    </xf>
  </cellXfs>
  <cellStyles count="3">
    <cellStyle name="Normalny" xfId="0" builtinId="0"/>
    <cellStyle name="Normalny 2" xfId="1" xr:uid="{8019F916-13A0-43C4-9442-3AF01647CC3A}"/>
    <cellStyle name="Walutowy 2" xfId="2" xr:uid="{C921EAF7-2A84-40ED-B34A-D5A98BC44C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B7CC3-1A7E-476B-A2E1-EDE35738E687}">
  <sheetPr>
    <pageSetUpPr fitToPage="1"/>
  </sheetPr>
  <dimension ref="A1:K10"/>
  <sheetViews>
    <sheetView zoomScaleNormal="100" workbookViewId="0">
      <selection activeCell="J11" sqref="J11"/>
    </sheetView>
  </sheetViews>
  <sheetFormatPr defaultRowHeight="15"/>
  <cols>
    <col min="1" max="1" width="7" customWidth="1"/>
    <col min="2" max="2" width="12.42578125" customWidth="1"/>
    <col min="3" max="3" width="13.42578125" customWidth="1"/>
    <col min="4" max="4" width="14.5703125" customWidth="1"/>
    <col min="6" max="6" width="13.42578125" customWidth="1"/>
    <col min="7" max="7" width="16.5703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25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>
      <c r="A5" s="8" t="s">
        <v>11</v>
      </c>
      <c r="B5" s="9" t="s">
        <v>12</v>
      </c>
      <c r="C5" s="9" t="s">
        <v>13</v>
      </c>
      <c r="D5" s="9" t="s">
        <v>14</v>
      </c>
      <c r="E5" s="10">
        <v>3</v>
      </c>
      <c r="F5" s="10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>
      <c r="A6" s="15" t="s">
        <v>15</v>
      </c>
      <c r="B6" s="16" t="s">
        <v>12</v>
      </c>
      <c r="C6" s="16" t="s">
        <v>16</v>
      </c>
      <c r="D6" s="16" t="s">
        <v>14</v>
      </c>
      <c r="E6" s="17">
        <v>9</v>
      </c>
      <c r="F6" s="17">
        <v>2</v>
      </c>
      <c r="G6" s="11">
        <v>0</v>
      </c>
      <c r="H6" s="12">
        <f t="shared" ref="H6:H9" si="0">E6*F6*G6</f>
        <v>0</v>
      </c>
      <c r="I6" s="13"/>
      <c r="J6" s="12">
        <f t="shared" ref="J6:J9" si="1">H6*I6%</f>
        <v>0</v>
      </c>
      <c r="K6" s="14">
        <f t="shared" ref="K6:K9" si="2">H6+J6</f>
        <v>0</v>
      </c>
    </row>
    <row r="7" spans="1:11">
      <c r="A7" s="15" t="s">
        <v>17</v>
      </c>
      <c r="B7" s="16" t="s">
        <v>12</v>
      </c>
      <c r="C7" s="16" t="s">
        <v>18</v>
      </c>
      <c r="D7" s="16" t="s">
        <v>14</v>
      </c>
      <c r="E7" s="17">
        <v>4</v>
      </c>
      <c r="F7" s="17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>
      <c r="A8" s="15" t="s">
        <v>19</v>
      </c>
      <c r="B8" s="16" t="s">
        <v>12</v>
      </c>
      <c r="C8" s="16" t="s">
        <v>20</v>
      </c>
      <c r="D8" s="16" t="s">
        <v>14</v>
      </c>
      <c r="E8" s="17">
        <v>1</v>
      </c>
      <c r="F8" s="17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>
      <c r="A9" s="15" t="s">
        <v>21</v>
      </c>
      <c r="B9" s="16" t="s">
        <v>12</v>
      </c>
      <c r="C9" s="16" t="s">
        <v>22</v>
      </c>
      <c r="D9" s="16" t="s">
        <v>14</v>
      </c>
      <c r="E9" s="17">
        <v>2</v>
      </c>
      <c r="F9" s="17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15.75" thickBot="1">
      <c r="A10" s="57" t="s">
        <v>23</v>
      </c>
      <c r="B10" s="57"/>
      <c r="C10" s="57"/>
      <c r="D10" s="57"/>
      <c r="E10" s="57"/>
      <c r="F10" s="57"/>
      <c r="G10" s="18" t="s">
        <v>24</v>
      </c>
      <c r="H10" s="19">
        <f>SUM(H5:H9)</f>
        <v>0</v>
      </c>
      <c r="I10" s="20" t="s">
        <v>24</v>
      </c>
      <c r="J10" s="19">
        <f>SUM(J5:J9)</f>
        <v>0</v>
      </c>
      <c r="K10" s="21">
        <f>SUM(K5:K9)</f>
        <v>0</v>
      </c>
    </row>
  </sheetData>
  <mergeCells count="4">
    <mergeCell ref="A3:F3"/>
    <mergeCell ref="A10:F10"/>
    <mergeCell ref="I1:K1"/>
    <mergeCell ref="A1:C1"/>
  </mergeCells>
  <pageMargins left="0.7" right="0.7" top="0.75" bottom="0.75" header="0.3" footer="0.3"/>
  <pageSetup paperSize="9" scale="9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E631-0F71-4A78-B1A4-4FFC70252E50}">
  <sheetPr>
    <pageSetUpPr fitToPage="1"/>
  </sheetPr>
  <dimension ref="A1:K11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7.4257812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623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>
      <c r="A5" s="8">
        <v>1</v>
      </c>
      <c r="B5" s="25" t="s">
        <v>75</v>
      </c>
      <c r="C5" s="25" t="s">
        <v>76</v>
      </c>
      <c r="D5" s="25" t="s">
        <v>77</v>
      </c>
      <c r="E5" s="26">
        <v>4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71.25">
      <c r="A6" s="15">
        <v>2</v>
      </c>
      <c r="B6" s="25" t="s">
        <v>87</v>
      </c>
      <c r="C6" s="25" t="s">
        <v>78</v>
      </c>
      <c r="D6" s="25" t="s">
        <v>77</v>
      </c>
      <c r="E6" s="26">
        <v>3</v>
      </c>
      <c r="F6" s="26">
        <v>4</v>
      </c>
      <c r="G6" s="11">
        <v>0</v>
      </c>
      <c r="H6" s="12">
        <f t="shared" ref="H6:H10" si="0">E6*F6*G6</f>
        <v>0</v>
      </c>
      <c r="I6" s="13"/>
      <c r="J6" s="12">
        <f t="shared" ref="J6:J10" si="1">H6*I6%</f>
        <v>0</v>
      </c>
      <c r="K6" s="14">
        <f t="shared" ref="K6:K10" si="2">H6+J6</f>
        <v>0</v>
      </c>
    </row>
    <row r="7" spans="1:11">
      <c r="A7" s="8">
        <v>3</v>
      </c>
      <c r="B7" s="25" t="s">
        <v>79</v>
      </c>
      <c r="C7" s="25" t="s">
        <v>80</v>
      </c>
      <c r="D7" s="25" t="s">
        <v>77</v>
      </c>
      <c r="E7" s="26">
        <v>4</v>
      </c>
      <c r="F7" s="26">
        <v>4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5" t="s">
        <v>86</v>
      </c>
      <c r="C8" s="25" t="s">
        <v>81</v>
      </c>
      <c r="D8" s="25" t="s">
        <v>77</v>
      </c>
      <c r="E8" s="26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28.5">
      <c r="A9" s="15">
        <v>5</v>
      </c>
      <c r="B9" s="25" t="s">
        <v>82</v>
      </c>
      <c r="C9" s="25" t="s">
        <v>83</v>
      </c>
      <c r="D9" s="25" t="s">
        <v>77</v>
      </c>
      <c r="E9" s="26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>
      <c r="A10" s="8">
        <v>6</v>
      </c>
      <c r="B10" s="25" t="s">
        <v>84</v>
      </c>
      <c r="C10" s="25" t="s">
        <v>85</v>
      </c>
      <c r="D10" s="25" t="s">
        <v>77</v>
      </c>
      <c r="E10" s="26">
        <v>1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15.75" thickBot="1">
      <c r="A11" s="57" t="s">
        <v>23</v>
      </c>
      <c r="B11" s="57"/>
      <c r="C11" s="57"/>
      <c r="D11" s="57"/>
      <c r="E11" s="57"/>
      <c r="F11" s="57"/>
      <c r="G11" s="18" t="s">
        <v>24</v>
      </c>
      <c r="H11" s="19">
        <f>SUM(H5:H10)</f>
        <v>0</v>
      </c>
      <c r="I11" s="20" t="s">
        <v>24</v>
      </c>
      <c r="J11" s="19">
        <f>SUM(J5:J10)</f>
        <v>0</v>
      </c>
      <c r="K11" s="21">
        <f>SUM(K5:K10)</f>
        <v>0</v>
      </c>
    </row>
  </sheetData>
  <mergeCells count="4">
    <mergeCell ref="A3:F3"/>
    <mergeCell ref="A11:F11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616C8-6ACB-426D-91F6-079CAF5AC2C8}">
  <sheetPr>
    <pageSetUpPr fitToPage="1"/>
  </sheetPr>
  <dimension ref="A1:K13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7.4257812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624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88</v>
      </c>
      <c r="C5" s="27" t="s">
        <v>89</v>
      </c>
      <c r="D5" s="27" t="s">
        <v>90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57">
      <c r="A6" s="15">
        <v>2</v>
      </c>
      <c r="B6" s="27" t="s">
        <v>91</v>
      </c>
      <c r="C6" s="27" t="s">
        <v>92</v>
      </c>
      <c r="D6" s="27" t="s">
        <v>93</v>
      </c>
      <c r="E6" s="28">
        <v>1</v>
      </c>
      <c r="F6" s="26">
        <v>2</v>
      </c>
      <c r="G6" s="11">
        <v>0</v>
      </c>
      <c r="H6" s="12">
        <f t="shared" ref="H6:H12" si="0">E6*F6*G6</f>
        <v>0</v>
      </c>
      <c r="I6" s="13"/>
      <c r="J6" s="12">
        <f t="shared" ref="J6:J12" si="1">H6*I6%</f>
        <v>0</v>
      </c>
      <c r="K6" s="14">
        <f t="shared" ref="K6:K12" si="2">H6+J6</f>
        <v>0</v>
      </c>
    </row>
    <row r="7" spans="1:11" ht="42.75">
      <c r="A7" s="8">
        <v>3</v>
      </c>
      <c r="B7" s="27" t="s">
        <v>94</v>
      </c>
      <c r="C7" s="27" t="s">
        <v>95</v>
      </c>
      <c r="D7" s="27" t="s">
        <v>90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42.75">
      <c r="A8" s="8">
        <v>4</v>
      </c>
      <c r="B8" s="27" t="s">
        <v>101</v>
      </c>
      <c r="C8" s="27" t="s">
        <v>102</v>
      </c>
      <c r="D8" s="27"/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>
      <c r="A9" s="8">
        <v>6</v>
      </c>
      <c r="B9" s="27" t="s">
        <v>62</v>
      </c>
      <c r="C9" s="27" t="s">
        <v>96</v>
      </c>
      <c r="D9" s="27" t="s">
        <v>103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28.5">
      <c r="A10" s="8">
        <v>7</v>
      </c>
      <c r="B10" s="27" t="s">
        <v>75</v>
      </c>
      <c r="C10" s="27" t="s">
        <v>97</v>
      </c>
      <c r="D10" s="27"/>
      <c r="E10" s="28">
        <v>1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42.75">
      <c r="A11" s="15">
        <v>8</v>
      </c>
      <c r="B11" s="27" t="s">
        <v>94</v>
      </c>
      <c r="C11" s="27" t="s">
        <v>98</v>
      </c>
      <c r="D11" s="27" t="s">
        <v>90</v>
      </c>
      <c r="E11" s="28">
        <v>1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 ht="28.5">
      <c r="A12" s="8">
        <v>9</v>
      </c>
      <c r="B12" s="27" t="s">
        <v>99</v>
      </c>
      <c r="C12" s="27" t="s">
        <v>100</v>
      </c>
      <c r="D12" s="27" t="s">
        <v>90</v>
      </c>
      <c r="E12" s="28">
        <v>1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 ht="15.75" thickBot="1">
      <c r="A13" s="57" t="s">
        <v>23</v>
      </c>
      <c r="B13" s="57"/>
      <c r="C13" s="57"/>
      <c r="D13" s="57"/>
      <c r="E13" s="57"/>
      <c r="F13" s="57"/>
      <c r="G13" s="18" t="s">
        <v>24</v>
      </c>
      <c r="H13" s="19">
        <f>SUM(H5:H12)</f>
        <v>0</v>
      </c>
      <c r="I13" s="20" t="s">
        <v>24</v>
      </c>
      <c r="J13" s="19">
        <f>SUM(J5:J12)</f>
        <v>0</v>
      </c>
      <c r="K13" s="21">
        <f>SUM(K5:K12)</f>
        <v>0</v>
      </c>
    </row>
  </sheetData>
  <mergeCells count="4">
    <mergeCell ref="A3:F3"/>
    <mergeCell ref="A13:F13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576E-99AD-4D72-82E0-88BB5BB4E018}">
  <sheetPr>
    <pageSetUpPr fitToPage="1"/>
  </sheetPr>
  <dimension ref="A1:K14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7.4257812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625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86</v>
      </c>
      <c r="C5" s="27" t="s">
        <v>353</v>
      </c>
      <c r="D5" s="27" t="s">
        <v>352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15">
        <v>2</v>
      </c>
      <c r="B6" s="27" t="s">
        <v>354</v>
      </c>
      <c r="C6" s="27" t="s">
        <v>355</v>
      </c>
      <c r="D6" s="28" t="s">
        <v>71</v>
      </c>
      <c r="E6" s="28">
        <v>3</v>
      </c>
      <c r="F6" s="26">
        <v>2</v>
      </c>
      <c r="G6" s="11">
        <v>0</v>
      </c>
      <c r="H6" s="12">
        <f t="shared" ref="H6:H13" si="0">E6*F6*G6</f>
        <v>0</v>
      </c>
      <c r="I6" s="13"/>
      <c r="J6" s="12">
        <f t="shared" ref="J6:J13" si="1">H6*I6%</f>
        <v>0</v>
      </c>
      <c r="K6" s="14">
        <f t="shared" ref="K6:K13" si="2">H6+J6</f>
        <v>0</v>
      </c>
    </row>
    <row r="7" spans="1:11" ht="28.5">
      <c r="A7" s="8">
        <v>3</v>
      </c>
      <c r="B7" s="27" t="s">
        <v>354</v>
      </c>
      <c r="C7" s="27" t="s">
        <v>356</v>
      </c>
      <c r="D7" s="28" t="s">
        <v>71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>
      <c r="A8" s="8">
        <v>4</v>
      </c>
      <c r="B8" s="27" t="s">
        <v>357</v>
      </c>
      <c r="C8" s="27" t="s">
        <v>358</v>
      </c>
      <c r="D8" s="28" t="s">
        <v>71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>
      <c r="A9" s="15">
        <v>5</v>
      </c>
      <c r="B9" s="27" t="s">
        <v>359</v>
      </c>
      <c r="C9" s="27" t="s">
        <v>360</v>
      </c>
      <c r="D9" s="27" t="s">
        <v>361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42.75">
      <c r="A10" s="8">
        <v>6</v>
      </c>
      <c r="B10" s="27" t="s">
        <v>362</v>
      </c>
      <c r="C10" s="27" t="s">
        <v>363</v>
      </c>
      <c r="D10" s="27" t="s">
        <v>364</v>
      </c>
      <c r="E10" s="28">
        <v>1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>
      <c r="A11" s="8">
        <v>7</v>
      </c>
      <c r="B11" s="27" t="s">
        <v>359</v>
      </c>
      <c r="C11" s="27" t="s">
        <v>365</v>
      </c>
      <c r="D11" s="28" t="s">
        <v>71</v>
      </c>
      <c r="E11" s="28">
        <v>2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 ht="42.75">
      <c r="A12" s="15">
        <v>8</v>
      </c>
      <c r="B12" s="27" t="s">
        <v>366</v>
      </c>
      <c r="C12" s="27" t="s">
        <v>367</v>
      </c>
      <c r="D12" s="28" t="s">
        <v>71</v>
      </c>
      <c r="E12" s="28">
        <v>1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 ht="28.5">
      <c r="A13" s="8">
        <v>9</v>
      </c>
      <c r="B13" s="27" t="s">
        <v>368</v>
      </c>
      <c r="C13" s="27" t="s">
        <v>369</v>
      </c>
      <c r="D13" s="27" t="s">
        <v>370</v>
      </c>
      <c r="E13" s="28">
        <v>3</v>
      </c>
      <c r="F13" s="26">
        <v>2</v>
      </c>
      <c r="G13" s="11">
        <v>0</v>
      </c>
      <c r="H13" s="12">
        <f t="shared" si="0"/>
        <v>0</v>
      </c>
      <c r="I13" s="13"/>
      <c r="J13" s="12">
        <f t="shared" si="1"/>
        <v>0</v>
      </c>
      <c r="K13" s="14">
        <f t="shared" si="2"/>
        <v>0</v>
      </c>
    </row>
    <row r="14" spans="1:11" ht="15.75" thickBot="1">
      <c r="A14" s="57" t="s">
        <v>23</v>
      </c>
      <c r="B14" s="57"/>
      <c r="C14" s="57"/>
      <c r="D14" s="57"/>
      <c r="E14" s="57"/>
      <c r="F14" s="57"/>
      <c r="G14" s="18" t="s">
        <v>24</v>
      </c>
      <c r="H14" s="19">
        <f>SUM(H5:H13)</f>
        <v>0</v>
      </c>
      <c r="I14" s="20" t="s">
        <v>24</v>
      </c>
      <c r="J14" s="19">
        <f>SUM(J5:J13)</f>
        <v>0</v>
      </c>
      <c r="K14" s="21">
        <f>SUM(K5:K13)</f>
        <v>0</v>
      </c>
    </row>
  </sheetData>
  <mergeCells count="4">
    <mergeCell ref="A3:F3"/>
    <mergeCell ref="A14:F14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10CD9-AA60-4D66-8303-731FAEF8E298}">
  <sheetPr>
    <pageSetUpPr fitToPage="1"/>
  </sheetPr>
  <dimension ref="A1:K18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7.42578125" style="24" customWidth="1"/>
    <col min="3" max="3" width="12.140625" style="24" customWidth="1"/>
    <col min="4" max="4" width="15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626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99.75">
      <c r="A5" s="8">
        <v>1</v>
      </c>
      <c r="B5" s="27" t="s">
        <v>104</v>
      </c>
      <c r="C5" s="27" t="s">
        <v>105</v>
      </c>
      <c r="D5" s="27" t="s">
        <v>106</v>
      </c>
      <c r="E5" s="28">
        <v>3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>
      <c r="A6" s="15">
        <v>2</v>
      </c>
      <c r="B6" s="27" t="s">
        <v>107</v>
      </c>
      <c r="C6" s="27" t="s">
        <v>108</v>
      </c>
      <c r="D6" s="27" t="s">
        <v>106</v>
      </c>
      <c r="E6" s="28">
        <v>2</v>
      </c>
      <c r="F6" s="26">
        <v>2</v>
      </c>
      <c r="G6" s="11">
        <v>0</v>
      </c>
      <c r="H6" s="12">
        <f t="shared" ref="H6:H17" si="0">E6*F6*G6</f>
        <v>0</v>
      </c>
      <c r="I6" s="13"/>
      <c r="J6" s="12">
        <f t="shared" ref="J6:J17" si="1">H6*I6%</f>
        <v>0</v>
      </c>
      <c r="K6" s="14">
        <f t="shared" ref="K6:K17" si="2">H6+J6</f>
        <v>0</v>
      </c>
    </row>
    <row r="7" spans="1:11">
      <c r="A7" s="8">
        <v>3</v>
      </c>
      <c r="B7" s="27" t="s">
        <v>110</v>
      </c>
      <c r="C7" s="27" t="s">
        <v>109</v>
      </c>
      <c r="D7" s="27" t="s">
        <v>106</v>
      </c>
      <c r="E7" s="28">
        <v>2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7" t="s">
        <v>111</v>
      </c>
      <c r="C8" s="27" t="s">
        <v>112</v>
      </c>
      <c r="D8" s="27" t="s">
        <v>106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28.5">
      <c r="A9" s="15">
        <v>5</v>
      </c>
      <c r="B9" s="27" t="s">
        <v>113</v>
      </c>
      <c r="C9" s="27" t="s">
        <v>114</v>
      </c>
      <c r="D9" s="27" t="s">
        <v>106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28.5">
      <c r="A10" s="8">
        <v>6</v>
      </c>
      <c r="B10" s="27" t="s">
        <v>115</v>
      </c>
      <c r="C10" s="27" t="s">
        <v>116</v>
      </c>
      <c r="D10" s="27" t="s">
        <v>106</v>
      </c>
      <c r="E10" s="28">
        <v>1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>
      <c r="A11" s="8">
        <v>7</v>
      </c>
      <c r="B11" s="27" t="s">
        <v>117</v>
      </c>
      <c r="C11" s="27" t="s">
        <v>118</v>
      </c>
      <c r="D11" s="27" t="s">
        <v>106</v>
      </c>
      <c r="E11" s="28">
        <v>1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 ht="57">
      <c r="A12" s="15">
        <v>8</v>
      </c>
      <c r="B12" s="27" t="s">
        <v>120</v>
      </c>
      <c r="C12" s="27" t="s">
        <v>119</v>
      </c>
      <c r="D12" s="27" t="s">
        <v>106</v>
      </c>
      <c r="E12" s="28">
        <v>1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 ht="28.5">
      <c r="A13" s="8">
        <v>9</v>
      </c>
      <c r="B13" s="27" t="s">
        <v>121</v>
      </c>
      <c r="C13" s="27" t="s">
        <v>123</v>
      </c>
      <c r="D13" s="27" t="s">
        <v>106</v>
      </c>
      <c r="E13" s="28">
        <v>1</v>
      </c>
      <c r="F13" s="26">
        <v>2</v>
      </c>
      <c r="G13" s="11">
        <v>0</v>
      </c>
      <c r="H13" s="12">
        <f t="shared" si="0"/>
        <v>0</v>
      </c>
      <c r="I13" s="13"/>
      <c r="J13" s="12">
        <f t="shared" si="1"/>
        <v>0</v>
      </c>
      <c r="K13" s="14">
        <f t="shared" si="2"/>
        <v>0</v>
      </c>
    </row>
    <row r="14" spans="1:11" ht="28.5">
      <c r="A14" s="8">
        <v>10</v>
      </c>
      <c r="B14" s="27" t="s">
        <v>122</v>
      </c>
      <c r="C14" s="27" t="s">
        <v>124</v>
      </c>
      <c r="D14" s="27" t="s">
        <v>125</v>
      </c>
      <c r="E14" s="28">
        <v>1</v>
      </c>
      <c r="F14" s="26">
        <v>2</v>
      </c>
      <c r="G14" s="11">
        <v>0</v>
      </c>
      <c r="H14" s="12">
        <f t="shared" si="0"/>
        <v>0</v>
      </c>
      <c r="I14" s="13"/>
      <c r="J14" s="12">
        <f t="shared" si="1"/>
        <v>0</v>
      </c>
      <c r="K14" s="14">
        <f t="shared" si="2"/>
        <v>0</v>
      </c>
    </row>
    <row r="15" spans="1:11" ht="28.5">
      <c r="A15" s="15">
        <v>11</v>
      </c>
      <c r="B15" s="27" t="s">
        <v>121</v>
      </c>
      <c r="C15" s="27" t="s">
        <v>126</v>
      </c>
      <c r="D15" s="27" t="s">
        <v>106</v>
      </c>
      <c r="E15" s="28">
        <v>1</v>
      </c>
      <c r="F15" s="26">
        <v>2</v>
      </c>
      <c r="G15" s="11">
        <v>0</v>
      </c>
      <c r="H15" s="12">
        <f t="shared" si="0"/>
        <v>0</v>
      </c>
      <c r="I15" s="13"/>
      <c r="J15" s="12">
        <f t="shared" si="1"/>
        <v>0</v>
      </c>
      <c r="K15" s="14">
        <f t="shared" si="2"/>
        <v>0</v>
      </c>
    </row>
    <row r="16" spans="1:11" ht="14.25" customHeight="1">
      <c r="A16" s="8">
        <v>12</v>
      </c>
      <c r="B16" s="27" t="s">
        <v>127</v>
      </c>
      <c r="C16" s="27" t="s">
        <v>128</v>
      </c>
      <c r="D16" s="27" t="s">
        <v>129</v>
      </c>
      <c r="E16" s="28">
        <v>1</v>
      </c>
      <c r="F16" s="26">
        <v>2</v>
      </c>
      <c r="G16" s="11">
        <v>0</v>
      </c>
      <c r="H16" s="12">
        <f t="shared" si="0"/>
        <v>0</v>
      </c>
      <c r="I16" s="13"/>
      <c r="J16" s="12">
        <f t="shared" si="1"/>
        <v>0</v>
      </c>
      <c r="K16" s="14">
        <f t="shared" si="2"/>
        <v>0</v>
      </c>
    </row>
    <row r="17" spans="1:11" ht="52.5" customHeight="1">
      <c r="A17" s="15">
        <v>13</v>
      </c>
      <c r="B17" s="27" t="s">
        <v>371</v>
      </c>
      <c r="C17" s="27" t="s">
        <v>372</v>
      </c>
      <c r="D17" s="27" t="s">
        <v>373</v>
      </c>
      <c r="E17" s="28">
        <v>1</v>
      </c>
      <c r="F17" s="26">
        <v>2</v>
      </c>
      <c r="G17" s="11">
        <v>0</v>
      </c>
      <c r="H17" s="12">
        <f t="shared" si="0"/>
        <v>0</v>
      </c>
      <c r="I17" s="13"/>
      <c r="J17" s="12">
        <f t="shared" si="1"/>
        <v>0</v>
      </c>
      <c r="K17" s="14">
        <f t="shared" si="2"/>
        <v>0</v>
      </c>
    </row>
    <row r="18" spans="1:11" ht="15.75" thickBot="1">
      <c r="A18" s="57" t="s">
        <v>23</v>
      </c>
      <c r="B18" s="57"/>
      <c r="C18" s="57"/>
      <c r="D18" s="57"/>
      <c r="E18" s="57"/>
      <c r="F18" s="57"/>
      <c r="G18" s="18" t="s">
        <v>24</v>
      </c>
      <c r="H18" s="19">
        <f>SUM(H5:H17)</f>
        <v>0</v>
      </c>
      <c r="I18" s="20" t="s">
        <v>24</v>
      </c>
      <c r="J18" s="19">
        <f>SUM(J5:J17)</f>
        <v>0</v>
      </c>
      <c r="K18" s="21">
        <f>SUM(K5:K17)</f>
        <v>0</v>
      </c>
    </row>
  </sheetData>
  <mergeCells count="4">
    <mergeCell ref="A3:F3"/>
    <mergeCell ref="A18:F18"/>
    <mergeCell ref="A1:C1"/>
    <mergeCell ref="I1:K1"/>
  </mergeCells>
  <pageMargins left="0.7" right="0.7" top="0.75" bottom="0.75" header="0.3" footer="0.3"/>
  <pageSetup paperSize="9" scale="92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64868-05EB-4661-BDA1-EF78A3B1EF69}">
  <sheetPr>
    <pageSetUpPr fitToPage="1"/>
  </sheetPr>
  <dimension ref="A1:K13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7.4257812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627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130</v>
      </c>
      <c r="C5" s="27" t="s">
        <v>131</v>
      </c>
      <c r="D5" s="27" t="s">
        <v>134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>
      <c r="A6" s="15">
        <v>2</v>
      </c>
      <c r="B6" s="27" t="s">
        <v>130</v>
      </c>
      <c r="C6" s="27" t="s">
        <v>132</v>
      </c>
      <c r="D6" s="27" t="s">
        <v>135</v>
      </c>
      <c r="E6" s="28">
        <v>1</v>
      </c>
      <c r="F6" s="26">
        <v>2</v>
      </c>
      <c r="G6" s="11">
        <v>0</v>
      </c>
      <c r="H6" s="12">
        <f t="shared" ref="H6:H12" si="0">E6*F6*G6</f>
        <v>0</v>
      </c>
      <c r="I6" s="13"/>
      <c r="J6" s="12">
        <f t="shared" ref="J6:J12" si="1">H6*I6%</f>
        <v>0</v>
      </c>
      <c r="K6" s="14">
        <f t="shared" ref="K6:K12" si="2">H6+J6</f>
        <v>0</v>
      </c>
    </row>
    <row r="7" spans="1:11">
      <c r="A7" s="8">
        <v>3</v>
      </c>
      <c r="B7" s="27" t="s">
        <v>130</v>
      </c>
      <c r="C7" s="27" t="s">
        <v>133</v>
      </c>
      <c r="D7" s="27" t="s">
        <v>136</v>
      </c>
      <c r="E7" s="28">
        <v>2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>
      <c r="A8" s="8">
        <v>4</v>
      </c>
      <c r="B8" s="27" t="s">
        <v>130</v>
      </c>
      <c r="C8" s="27" t="s">
        <v>137</v>
      </c>
      <c r="D8" s="27" t="s">
        <v>139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>
      <c r="A9" s="15">
        <v>5</v>
      </c>
      <c r="B9" s="27" t="s">
        <v>130</v>
      </c>
      <c r="C9" s="27" t="s">
        <v>138</v>
      </c>
      <c r="D9" s="27" t="s">
        <v>139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>
      <c r="A10" s="8">
        <v>6</v>
      </c>
      <c r="B10" s="27" t="s">
        <v>130</v>
      </c>
      <c r="C10" s="27" t="s">
        <v>140</v>
      </c>
      <c r="D10" s="27" t="s">
        <v>136</v>
      </c>
      <c r="E10" s="28">
        <v>1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28.5">
      <c r="A11" s="8">
        <v>7</v>
      </c>
      <c r="B11" s="27" t="s">
        <v>130</v>
      </c>
      <c r="C11" s="27" t="s">
        <v>141</v>
      </c>
      <c r="D11" s="27" t="s">
        <v>134</v>
      </c>
      <c r="E11" s="28">
        <v>1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>
      <c r="A12" s="15">
        <v>8</v>
      </c>
      <c r="B12" s="27" t="s">
        <v>130</v>
      </c>
      <c r="C12" s="27" t="s">
        <v>142</v>
      </c>
      <c r="D12" s="27" t="s">
        <v>139</v>
      </c>
      <c r="E12" s="28">
        <v>1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 ht="15.75" thickBot="1">
      <c r="A13" s="57" t="s">
        <v>23</v>
      </c>
      <c r="B13" s="57"/>
      <c r="C13" s="57"/>
      <c r="D13" s="57"/>
      <c r="E13" s="57"/>
      <c r="F13" s="57"/>
      <c r="G13" s="18" t="s">
        <v>24</v>
      </c>
      <c r="H13" s="19">
        <f>SUM(H5:H12)</f>
        <v>0</v>
      </c>
      <c r="I13" s="20" t="s">
        <v>24</v>
      </c>
      <c r="J13" s="19">
        <f>SUM(J5:J12)</f>
        <v>0</v>
      </c>
      <c r="K13" s="21">
        <f>SUM(K5:K12)</f>
        <v>0</v>
      </c>
    </row>
  </sheetData>
  <mergeCells count="4">
    <mergeCell ref="A3:F3"/>
    <mergeCell ref="A13:F13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048EB-3ED3-4E0E-AC43-F0683C6715D1}">
  <sheetPr>
    <pageSetUpPr fitToPage="1"/>
  </sheetPr>
  <dimension ref="A1:K10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7.42578125" style="24" customWidth="1"/>
    <col min="3" max="3" width="14.28515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628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42.75">
      <c r="A5" s="8">
        <v>1</v>
      </c>
      <c r="B5" s="27" t="s">
        <v>584</v>
      </c>
      <c r="C5" s="27" t="s">
        <v>585</v>
      </c>
      <c r="D5" s="27" t="s">
        <v>586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42.75">
      <c r="A6" s="15">
        <v>2</v>
      </c>
      <c r="B6" s="27" t="s">
        <v>587</v>
      </c>
      <c r="C6" s="27" t="s">
        <v>225</v>
      </c>
      <c r="D6" s="27" t="s">
        <v>586</v>
      </c>
      <c r="E6" s="28">
        <v>1</v>
      </c>
      <c r="F6" s="26">
        <v>2</v>
      </c>
      <c r="G6" s="11">
        <v>0</v>
      </c>
      <c r="H6" s="12">
        <f t="shared" ref="H6:H9" si="0">E6*F6*G6</f>
        <v>0</v>
      </c>
      <c r="I6" s="13"/>
      <c r="J6" s="12">
        <f t="shared" ref="J6:J9" si="1">H6*I6%</f>
        <v>0</v>
      </c>
      <c r="K6" s="14">
        <f t="shared" ref="K6:K9" si="2">H6+J6</f>
        <v>0</v>
      </c>
    </row>
    <row r="7" spans="1:11" ht="42.75">
      <c r="A7" s="8">
        <v>3</v>
      </c>
      <c r="B7" s="27" t="s">
        <v>226</v>
      </c>
      <c r="C7" s="27"/>
      <c r="D7" s="27" t="s">
        <v>586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71.25">
      <c r="A8" s="8">
        <v>4</v>
      </c>
      <c r="B8" s="27" t="s">
        <v>227</v>
      </c>
      <c r="C8" s="27"/>
      <c r="D8" s="27" t="s">
        <v>586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28.5">
      <c r="A9" s="15">
        <v>5</v>
      </c>
      <c r="B9" s="27" t="s">
        <v>228</v>
      </c>
      <c r="C9" s="27" t="s">
        <v>588</v>
      </c>
      <c r="D9" s="27" t="s">
        <v>586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15.75" thickBot="1">
      <c r="A10" s="57" t="s">
        <v>23</v>
      </c>
      <c r="B10" s="57"/>
      <c r="C10" s="57"/>
      <c r="D10" s="57"/>
      <c r="E10" s="57"/>
      <c r="F10" s="57"/>
      <c r="G10" s="18" t="s">
        <v>24</v>
      </c>
      <c r="H10" s="19">
        <f>SUM(H5:H9)</f>
        <v>0</v>
      </c>
      <c r="I10" s="20" t="s">
        <v>24</v>
      </c>
      <c r="J10" s="19">
        <f>SUM(J5:J9)</f>
        <v>0</v>
      </c>
      <c r="K10" s="21">
        <f>SUM(K5:K9)</f>
        <v>0</v>
      </c>
    </row>
  </sheetData>
  <mergeCells count="4">
    <mergeCell ref="A3:F3"/>
    <mergeCell ref="A10:F10"/>
    <mergeCell ref="A1:C1"/>
    <mergeCell ref="I1:K1"/>
  </mergeCells>
  <pageMargins left="0.7" right="0.7" top="0.75" bottom="0.75" header="0.3" footer="0.3"/>
  <pageSetup paperSize="9" scale="98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F3C1-A69A-406D-BBB7-3FC1418E2832}">
  <sheetPr>
    <pageSetUpPr fitToPage="1"/>
  </sheetPr>
  <dimension ref="A1:K9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8.710937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607</v>
      </c>
      <c r="J1" s="58"/>
      <c r="K1" s="58"/>
    </row>
    <row r="3" spans="1:11">
      <c r="A3" s="56" t="s">
        <v>629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143</v>
      </c>
      <c r="C5" s="27" t="s">
        <v>144</v>
      </c>
      <c r="D5" s="27" t="s">
        <v>145</v>
      </c>
      <c r="E5" s="28">
        <v>2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42.75">
      <c r="A6" s="15">
        <v>2</v>
      </c>
      <c r="B6" s="27" t="s">
        <v>148</v>
      </c>
      <c r="C6" s="27" t="s">
        <v>146</v>
      </c>
      <c r="D6" s="27" t="s">
        <v>145</v>
      </c>
      <c r="E6" s="28">
        <v>1</v>
      </c>
      <c r="F6" s="26">
        <v>2</v>
      </c>
      <c r="G6" s="11">
        <v>0</v>
      </c>
      <c r="H6" s="12">
        <f t="shared" ref="H6:H8" si="0">E6*F6*G6</f>
        <v>0</v>
      </c>
      <c r="I6" s="13"/>
      <c r="J6" s="12">
        <f t="shared" ref="J6:J8" si="1">H6*I6%</f>
        <v>0</v>
      </c>
      <c r="K6" s="14">
        <f t="shared" ref="K6:K8" si="2">H6+J6</f>
        <v>0</v>
      </c>
    </row>
    <row r="7" spans="1:11">
      <c r="A7" s="8">
        <v>3</v>
      </c>
      <c r="B7" s="27" t="s">
        <v>147</v>
      </c>
      <c r="C7" s="27" t="s">
        <v>149</v>
      </c>
      <c r="D7" s="27" t="s">
        <v>150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7" t="s">
        <v>151</v>
      </c>
      <c r="C8" s="27" t="s">
        <v>152</v>
      </c>
      <c r="D8" s="27" t="s">
        <v>153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15.75" thickBot="1">
      <c r="A9" s="57" t="s">
        <v>23</v>
      </c>
      <c r="B9" s="57"/>
      <c r="C9" s="57"/>
      <c r="D9" s="57"/>
      <c r="E9" s="57"/>
      <c r="F9" s="57"/>
      <c r="G9" s="18" t="s">
        <v>24</v>
      </c>
      <c r="H9" s="19">
        <f>SUM(H5:H8)</f>
        <v>0</v>
      </c>
      <c r="I9" s="20" t="s">
        <v>24</v>
      </c>
      <c r="J9" s="19">
        <f>SUM(J5:J8)</f>
        <v>0</v>
      </c>
      <c r="K9" s="21">
        <f>SUM(K5:K8)</f>
        <v>0</v>
      </c>
    </row>
  </sheetData>
  <mergeCells count="4">
    <mergeCell ref="A3:F3"/>
    <mergeCell ref="A9:F9"/>
    <mergeCell ref="A1:C1"/>
    <mergeCell ref="I1:K1"/>
  </mergeCells>
  <pageMargins left="0.7" right="0.7" top="0.75" bottom="0.75" header="0.3" footer="0.3"/>
  <pageSetup paperSize="9" scale="98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02F37-ABA6-4F65-8475-6678D9103EDF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5.5703125" style="24" customWidth="1"/>
    <col min="3" max="3" width="10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608</v>
      </c>
      <c r="J1" s="58"/>
      <c r="K1" s="58"/>
    </row>
    <row r="3" spans="1:11">
      <c r="A3" s="56" t="s">
        <v>630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42.75">
      <c r="A5" s="8">
        <v>1</v>
      </c>
      <c r="B5" s="27" t="s">
        <v>154</v>
      </c>
      <c r="C5" s="27" t="s">
        <v>155</v>
      </c>
      <c r="D5" s="28" t="s">
        <v>71</v>
      </c>
      <c r="E5" s="28">
        <v>3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B91D4-03A8-419B-B44D-5465521A8D2B}">
  <sheetPr>
    <pageSetUpPr fitToPage="1"/>
  </sheetPr>
  <dimension ref="A1:K8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0.4257812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609</v>
      </c>
      <c r="J1" s="58"/>
      <c r="K1" s="58"/>
    </row>
    <row r="3" spans="1:11">
      <c r="A3" s="56" t="s">
        <v>631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156</v>
      </c>
      <c r="C5" s="27" t="s">
        <v>157</v>
      </c>
      <c r="D5" s="27" t="s">
        <v>160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15">
        <v>2</v>
      </c>
      <c r="B6" s="27" t="s">
        <v>156</v>
      </c>
      <c r="C6" s="27" t="s">
        <v>158</v>
      </c>
      <c r="D6" s="27" t="s">
        <v>160</v>
      </c>
      <c r="E6" s="28">
        <v>2</v>
      </c>
      <c r="F6" s="26">
        <v>2</v>
      </c>
      <c r="G6" s="11">
        <v>0</v>
      </c>
      <c r="H6" s="12">
        <f t="shared" ref="H6:H7" si="0">E6*F6*G6</f>
        <v>0</v>
      </c>
      <c r="I6" s="13"/>
      <c r="J6" s="12">
        <f t="shared" ref="J6:J7" si="1">H6*I6%</f>
        <v>0</v>
      </c>
      <c r="K6" s="14">
        <f t="shared" ref="K6:K7" si="2">H6+J6</f>
        <v>0</v>
      </c>
    </row>
    <row r="7" spans="1:11" ht="28.5">
      <c r="A7" s="8">
        <v>3</v>
      </c>
      <c r="B7" s="27" t="s">
        <v>156</v>
      </c>
      <c r="C7" s="27" t="s">
        <v>159</v>
      </c>
      <c r="D7" s="27" t="s">
        <v>160</v>
      </c>
      <c r="E7" s="28">
        <v>2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15.75" thickBot="1">
      <c r="A8" s="57" t="s">
        <v>23</v>
      </c>
      <c r="B8" s="57"/>
      <c r="C8" s="57"/>
      <c r="D8" s="57"/>
      <c r="E8" s="57"/>
      <c r="F8" s="57"/>
      <c r="G8" s="18" t="s">
        <v>24</v>
      </c>
      <c r="H8" s="19">
        <f>SUM(H5:H7)</f>
        <v>0</v>
      </c>
      <c r="I8" s="20" t="s">
        <v>24</v>
      </c>
      <c r="J8" s="19">
        <f>SUM(J5:J7)</f>
        <v>0</v>
      </c>
      <c r="K8" s="21">
        <f>SUM(K5:K7)</f>
        <v>0</v>
      </c>
    </row>
  </sheetData>
  <mergeCells count="4">
    <mergeCell ref="A3:F3"/>
    <mergeCell ref="A8:F8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C464-CB68-4C77-AF92-A766F57BC635}">
  <sheetPr>
    <pageSetUpPr fitToPage="1"/>
  </sheetPr>
  <dimension ref="A1:K11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3.14062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632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>
      <c r="A5" s="8">
        <v>1</v>
      </c>
      <c r="B5" s="27" t="s">
        <v>161</v>
      </c>
      <c r="C5" s="27" t="s">
        <v>162</v>
      </c>
      <c r="D5" s="27" t="s">
        <v>164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15">
        <v>2</v>
      </c>
      <c r="B6" s="27" t="s">
        <v>161</v>
      </c>
      <c r="C6" s="27" t="s">
        <v>163</v>
      </c>
      <c r="D6" s="27" t="s">
        <v>164</v>
      </c>
      <c r="E6" s="28">
        <v>4</v>
      </c>
      <c r="F6" s="26">
        <v>2</v>
      </c>
      <c r="G6" s="11">
        <v>0</v>
      </c>
      <c r="H6" s="12">
        <f t="shared" ref="H6:H10" si="0">E6*F6*G6</f>
        <v>0</v>
      </c>
      <c r="I6" s="13"/>
      <c r="J6" s="12">
        <f t="shared" ref="J6:J10" si="1">H6*I6%</f>
        <v>0</v>
      </c>
      <c r="K6" s="14">
        <f t="shared" ref="K6:K10" si="2">H6+J6</f>
        <v>0</v>
      </c>
    </row>
    <row r="7" spans="1:11" ht="28.5">
      <c r="A7" s="8">
        <v>3</v>
      </c>
      <c r="B7" s="27" t="s">
        <v>161</v>
      </c>
      <c r="C7" s="27" t="s">
        <v>165</v>
      </c>
      <c r="D7" s="27" t="s">
        <v>164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>
      <c r="A8" s="8">
        <v>4</v>
      </c>
      <c r="B8" s="27" t="s">
        <v>161</v>
      </c>
      <c r="C8" s="27" t="s">
        <v>166</v>
      </c>
      <c r="D8" s="27" t="s">
        <v>167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>
      <c r="A9" s="15">
        <v>5</v>
      </c>
      <c r="B9" s="27" t="s">
        <v>161</v>
      </c>
      <c r="C9" s="27" t="s">
        <v>168</v>
      </c>
      <c r="D9" s="27" t="s">
        <v>164</v>
      </c>
      <c r="E9" s="28">
        <f>2</f>
        <v>2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>
      <c r="A10" s="8">
        <v>6</v>
      </c>
      <c r="B10" s="27" t="s">
        <v>161</v>
      </c>
      <c r="C10" s="27" t="s">
        <v>169</v>
      </c>
      <c r="D10" s="27" t="s">
        <v>164</v>
      </c>
      <c r="E10" s="28">
        <f>4+8</f>
        <v>12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15.75" thickBot="1">
      <c r="A11" s="57" t="s">
        <v>23</v>
      </c>
      <c r="B11" s="57"/>
      <c r="C11" s="57"/>
      <c r="D11" s="57"/>
      <c r="E11" s="57"/>
      <c r="F11" s="57"/>
      <c r="G11" s="18" t="s">
        <v>24</v>
      </c>
      <c r="H11" s="19">
        <f>SUM(H5:H10)</f>
        <v>0</v>
      </c>
      <c r="I11" s="20" t="s">
        <v>24</v>
      </c>
      <c r="J11" s="19">
        <f>SUM(J5:J10)</f>
        <v>0</v>
      </c>
      <c r="K11" s="21">
        <f>SUM(K5:K10)</f>
        <v>0</v>
      </c>
    </row>
  </sheetData>
  <mergeCells count="4">
    <mergeCell ref="A3:F3"/>
    <mergeCell ref="A11:F11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501C7-3783-43ED-81A7-76E89E64100B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2.42578125" customWidth="1"/>
    <col min="3" max="3" width="9.140625" customWidth="1"/>
    <col min="4" max="4" width="12.5703125" customWidth="1"/>
    <col min="6" max="6" width="13.42578125" customWidth="1"/>
    <col min="7" max="7" width="16.5703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615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>
      <c r="A5" s="8" t="s">
        <v>11</v>
      </c>
      <c r="B5" s="9" t="s">
        <v>12</v>
      </c>
      <c r="C5" s="9" t="s">
        <v>26</v>
      </c>
      <c r="D5" s="9" t="s">
        <v>27</v>
      </c>
      <c r="E5" s="10">
        <v>3</v>
      </c>
      <c r="F5" s="10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BB243-00F8-4B9B-9A9B-AB31A0318E94}">
  <sheetPr>
    <pageSetUpPr fitToPage="1"/>
  </sheetPr>
  <dimension ref="A1:K11"/>
  <sheetViews>
    <sheetView zoomScaleNormal="100" workbookViewId="0">
      <selection activeCell="F12" sqref="F12"/>
    </sheetView>
  </sheetViews>
  <sheetFormatPr defaultRowHeight="15"/>
  <cols>
    <col min="1" max="1" width="7" customWidth="1"/>
    <col min="2" max="2" width="17.4257812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633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>
      <c r="A5" s="8">
        <v>1</v>
      </c>
      <c r="B5" s="27" t="s">
        <v>170</v>
      </c>
      <c r="C5" s="27" t="s">
        <v>171</v>
      </c>
      <c r="D5" s="27" t="s">
        <v>174</v>
      </c>
      <c r="E5" s="28">
        <v>3</v>
      </c>
      <c r="F5" s="54">
        <v>1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>
      <c r="A6" s="15">
        <v>2</v>
      </c>
      <c r="B6" s="27" t="s">
        <v>170</v>
      </c>
      <c r="C6" s="27" t="s">
        <v>172</v>
      </c>
      <c r="D6" s="27" t="s">
        <v>174</v>
      </c>
      <c r="E6" s="28">
        <v>6</v>
      </c>
      <c r="F6" s="54">
        <v>1</v>
      </c>
      <c r="G6" s="11">
        <v>0</v>
      </c>
      <c r="H6" s="12">
        <f t="shared" ref="H6:H10" si="0">E6*F6*G6</f>
        <v>0</v>
      </c>
      <c r="I6" s="13"/>
      <c r="J6" s="12">
        <f t="shared" ref="J6:J10" si="1">H6*I6%</f>
        <v>0</v>
      </c>
      <c r="K6" s="14">
        <f t="shared" ref="K6:K10" si="2">H6+J6</f>
        <v>0</v>
      </c>
    </row>
    <row r="7" spans="1:11">
      <c r="A7" s="8">
        <v>3</v>
      </c>
      <c r="B7" s="27" t="s">
        <v>170</v>
      </c>
      <c r="C7" s="27" t="s">
        <v>173</v>
      </c>
      <c r="D7" s="27" t="s">
        <v>174</v>
      </c>
      <c r="E7" s="28">
        <v>24</v>
      </c>
      <c r="F7" s="54">
        <v>1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7" t="s">
        <v>176</v>
      </c>
      <c r="C8" s="27" t="s">
        <v>175</v>
      </c>
      <c r="D8" s="27" t="s">
        <v>174</v>
      </c>
      <c r="E8" s="28">
        <v>5</v>
      </c>
      <c r="F8" s="54">
        <v>1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>
      <c r="A9" s="8">
        <v>5</v>
      </c>
      <c r="B9" s="27" t="s">
        <v>236</v>
      </c>
      <c r="C9" s="27" t="s">
        <v>237</v>
      </c>
      <c r="D9" s="27" t="s">
        <v>174</v>
      </c>
      <c r="E9" s="28">
        <v>3</v>
      </c>
      <c r="F9" s="54">
        <v>1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>
      <c r="A10" s="8">
        <v>6</v>
      </c>
      <c r="B10" s="27" t="s">
        <v>236</v>
      </c>
      <c r="C10" s="27" t="s">
        <v>238</v>
      </c>
      <c r="D10" s="27" t="s">
        <v>174</v>
      </c>
      <c r="E10" s="28">
        <v>3</v>
      </c>
      <c r="F10" s="54">
        <v>1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15.75" thickBot="1">
      <c r="A11" s="57" t="s">
        <v>23</v>
      </c>
      <c r="B11" s="57"/>
      <c r="C11" s="57"/>
      <c r="D11" s="57"/>
      <c r="E11" s="57"/>
      <c r="F11" s="57"/>
      <c r="G11" s="18" t="s">
        <v>24</v>
      </c>
      <c r="H11" s="19">
        <f>SUM(H5:H10)</f>
        <v>0</v>
      </c>
      <c r="I11" s="20" t="s">
        <v>24</v>
      </c>
      <c r="J11" s="19">
        <f>SUM(J5:J10)</f>
        <v>0</v>
      </c>
      <c r="K11" s="21">
        <f>SUM(K5:K10)</f>
        <v>0</v>
      </c>
    </row>
  </sheetData>
  <mergeCells count="4">
    <mergeCell ref="A3:F3"/>
    <mergeCell ref="A11:F11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7E3BC-DE07-4F54-B0E5-43CB9446C0FD}">
  <sheetPr>
    <pageSetUpPr fitToPage="1"/>
  </sheetPr>
  <dimension ref="A1:K21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3.14062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610</v>
      </c>
      <c r="J1" s="58"/>
      <c r="K1" s="58"/>
    </row>
    <row r="3" spans="1:11">
      <c r="A3" s="56" t="s">
        <v>634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170</v>
      </c>
      <c r="C5" s="27" t="s">
        <v>177</v>
      </c>
      <c r="D5" s="27" t="s">
        <v>178</v>
      </c>
      <c r="E5" s="28">
        <v>2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15">
        <v>2</v>
      </c>
      <c r="B6" s="27" t="s">
        <v>170</v>
      </c>
      <c r="C6" s="27" t="s">
        <v>180</v>
      </c>
      <c r="D6" s="27" t="s">
        <v>178</v>
      </c>
      <c r="E6" s="28">
        <v>6</v>
      </c>
      <c r="F6" s="26">
        <v>2</v>
      </c>
      <c r="G6" s="11">
        <v>0</v>
      </c>
      <c r="H6" s="12">
        <f t="shared" ref="H6:H20" si="0">E6*F6*G6</f>
        <v>0</v>
      </c>
      <c r="I6" s="13"/>
      <c r="J6" s="12">
        <f t="shared" ref="J6:J20" si="1">H6*I6%</f>
        <v>0</v>
      </c>
      <c r="K6" s="14">
        <f t="shared" ref="K6:K20" si="2">H6+J6</f>
        <v>0</v>
      </c>
    </row>
    <row r="7" spans="1:11" ht="28.5">
      <c r="A7" s="8">
        <v>3</v>
      </c>
      <c r="B7" s="27" t="s">
        <v>170</v>
      </c>
      <c r="C7" s="27" t="s">
        <v>179</v>
      </c>
      <c r="D7" s="27" t="s">
        <v>178</v>
      </c>
      <c r="E7" s="28">
        <v>7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7" t="s">
        <v>170</v>
      </c>
      <c r="C8" s="27" t="s">
        <v>181</v>
      </c>
      <c r="D8" s="27" t="s">
        <v>182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28.5">
      <c r="A9" s="15">
        <v>5</v>
      </c>
      <c r="B9" s="27" t="s">
        <v>170</v>
      </c>
      <c r="C9" s="27" t="s">
        <v>184</v>
      </c>
      <c r="D9" s="27" t="s">
        <v>183</v>
      </c>
      <c r="E9" s="28">
        <v>2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28.5">
      <c r="A10" s="8">
        <v>6</v>
      </c>
      <c r="B10" s="27" t="s">
        <v>170</v>
      </c>
      <c r="C10" s="27" t="s">
        <v>186</v>
      </c>
      <c r="D10" s="27" t="s">
        <v>185</v>
      </c>
      <c r="E10" s="28">
        <v>2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28.5">
      <c r="A11" s="15">
        <v>7</v>
      </c>
      <c r="B11" s="27" t="s">
        <v>170</v>
      </c>
      <c r="C11" s="27" t="s">
        <v>187</v>
      </c>
      <c r="D11" s="27" t="s">
        <v>185</v>
      </c>
      <c r="E11" s="28">
        <v>2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 ht="28.5">
      <c r="A12" s="8">
        <v>8</v>
      </c>
      <c r="B12" s="27" t="s">
        <v>170</v>
      </c>
      <c r="C12" s="27" t="s">
        <v>188</v>
      </c>
      <c r="D12" s="27" t="s">
        <v>178</v>
      </c>
      <c r="E12" s="28">
        <v>3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 ht="28.5">
      <c r="A13" s="8">
        <v>9</v>
      </c>
      <c r="B13" s="27" t="s">
        <v>170</v>
      </c>
      <c r="C13" s="27" t="s">
        <v>189</v>
      </c>
      <c r="D13" s="27" t="s">
        <v>178</v>
      </c>
      <c r="E13" s="28">
        <v>1</v>
      </c>
      <c r="F13" s="26">
        <v>2</v>
      </c>
      <c r="G13" s="11">
        <v>0</v>
      </c>
      <c r="H13" s="12">
        <f t="shared" si="0"/>
        <v>0</v>
      </c>
      <c r="I13" s="13"/>
      <c r="J13" s="12">
        <f t="shared" si="1"/>
        <v>0</v>
      </c>
      <c r="K13" s="14">
        <f t="shared" si="2"/>
        <v>0</v>
      </c>
    </row>
    <row r="14" spans="1:11" ht="28.5">
      <c r="A14" s="15">
        <v>10</v>
      </c>
      <c r="B14" s="27" t="s">
        <v>170</v>
      </c>
      <c r="C14" s="27" t="s">
        <v>190</v>
      </c>
      <c r="D14" s="27" t="s">
        <v>178</v>
      </c>
      <c r="E14" s="28">
        <v>10</v>
      </c>
      <c r="F14" s="26">
        <v>2</v>
      </c>
      <c r="G14" s="11">
        <v>0</v>
      </c>
      <c r="H14" s="12">
        <f t="shared" si="0"/>
        <v>0</v>
      </c>
      <c r="I14" s="13"/>
      <c r="J14" s="12">
        <f t="shared" si="1"/>
        <v>0</v>
      </c>
      <c r="K14" s="14">
        <f t="shared" si="2"/>
        <v>0</v>
      </c>
    </row>
    <row r="15" spans="1:11" ht="57">
      <c r="A15" s="8">
        <v>11</v>
      </c>
      <c r="B15" s="27" t="s">
        <v>191</v>
      </c>
      <c r="C15" s="27" t="s">
        <v>192</v>
      </c>
      <c r="D15" s="27" t="s">
        <v>193</v>
      </c>
      <c r="E15" s="28">
        <v>2</v>
      </c>
      <c r="F15" s="26">
        <v>2</v>
      </c>
      <c r="G15" s="11">
        <v>0</v>
      </c>
      <c r="H15" s="12">
        <f t="shared" si="0"/>
        <v>0</v>
      </c>
      <c r="I15" s="13"/>
      <c r="J15" s="12">
        <f t="shared" si="1"/>
        <v>0</v>
      </c>
      <c r="K15" s="14">
        <f t="shared" si="2"/>
        <v>0</v>
      </c>
    </row>
    <row r="16" spans="1:11" ht="28.5">
      <c r="A16" s="15">
        <v>12</v>
      </c>
      <c r="B16" s="27" t="s">
        <v>170</v>
      </c>
      <c r="C16" s="27">
        <v>8714827</v>
      </c>
      <c r="D16" s="27" t="s">
        <v>193</v>
      </c>
      <c r="E16" s="28">
        <v>1</v>
      </c>
      <c r="F16" s="26">
        <v>2</v>
      </c>
      <c r="G16" s="11">
        <v>0</v>
      </c>
      <c r="H16" s="12">
        <f t="shared" si="0"/>
        <v>0</v>
      </c>
      <c r="I16" s="13"/>
      <c r="J16" s="12">
        <f t="shared" si="1"/>
        <v>0</v>
      </c>
      <c r="K16" s="14">
        <f t="shared" si="2"/>
        <v>0</v>
      </c>
    </row>
    <row r="17" spans="1:11" ht="28.5">
      <c r="A17" s="8">
        <v>13</v>
      </c>
      <c r="B17" s="27" t="s">
        <v>170</v>
      </c>
      <c r="C17" s="27" t="s">
        <v>194</v>
      </c>
      <c r="D17" s="27" t="s">
        <v>193</v>
      </c>
      <c r="E17" s="28">
        <v>2</v>
      </c>
      <c r="F17" s="26">
        <v>2</v>
      </c>
      <c r="G17" s="11">
        <v>0</v>
      </c>
      <c r="H17" s="12">
        <f t="shared" si="0"/>
        <v>0</v>
      </c>
      <c r="I17" s="13"/>
      <c r="J17" s="12">
        <f t="shared" si="1"/>
        <v>0</v>
      </c>
      <c r="K17" s="14">
        <f t="shared" si="2"/>
        <v>0</v>
      </c>
    </row>
    <row r="18" spans="1:11" ht="42.75">
      <c r="A18" s="8">
        <v>14</v>
      </c>
      <c r="B18" s="27" t="s">
        <v>195</v>
      </c>
      <c r="C18" s="27" t="s">
        <v>196</v>
      </c>
      <c r="D18" s="27" t="s">
        <v>197</v>
      </c>
      <c r="E18" s="28">
        <v>1</v>
      </c>
      <c r="F18" s="26">
        <v>2</v>
      </c>
      <c r="G18" s="11">
        <v>0</v>
      </c>
      <c r="H18" s="12">
        <f t="shared" si="0"/>
        <v>0</v>
      </c>
      <c r="I18" s="13"/>
      <c r="J18" s="12">
        <f t="shared" si="1"/>
        <v>0</v>
      </c>
      <c r="K18" s="14">
        <f t="shared" si="2"/>
        <v>0</v>
      </c>
    </row>
    <row r="19" spans="1:11" ht="28.5">
      <c r="A19" s="8">
        <v>15</v>
      </c>
      <c r="B19" s="27" t="s">
        <v>170</v>
      </c>
      <c r="C19" s="27" t="s">
        <v>198</v>
      </c>
      <c r="D19" s="27" t="s">
        <v>93</v>
      </c>
      <c r="E19" s="28">
        <v>2</v>
      </c>
      <c r="F19" s="26">
        <v>2</v>
      </c>
      <c r="G19" s="11">
        <v>0</v>
      </c>
      <c r="H19" s="12">
        <f t="shared" si="0"/>
        <v>0</v>
      </c>
      <c r="I19" s="13"/>
      <c r="J19" s="12">
        <f t="shared" si="1"/>
        <v>0</v>
      </c>
      <c r="K19" s="14">
        <f t="shared" si="2"/>
        <v>0</v>
      </c>
    </row>
    <row r="20" spans="1:11" ht="28.5">
      <c r="A20" s="15">
        <v>16</v>
      </c>
      <c r="B20" s="27" t="s">
        <v>170</v>
      </c>
      <c r="C20" s="27" t="s">
        <v>199</v>
      </c>
      <c r="D20" s="27" t="s">
        <v>93</v>
      </c>
      <c r="E20" s="28">
        <v>2</v>
      </c>
      <c r="F20" s="26">
        <v>2</v>
      </c>
      <c r="G20" s="11">
        <v>0</v>
      </c>
      <c r="H20" s="12">
        <f t="shared" si="0"/>
        <v>0</v>
      </c>
      <c r="I20" s="13"/>
      <c r="J20" s="12">
        <f t="shared" si="1"/>
        <v>0</v>
      </c>
      <c r="K20" s="14">
        <f t="shared" si="2"/>
        <v>0</v>
      </c>
    </row>
    <row r="21" spans="1:11" ht="15.75" thickBot="1">
      <c r="A21" s="57" t="s">
        <v>23</v>
      </c>
      <c r="B21" s="57"/>
      <c r="C21" s="57"/>
      <c r="D21" s="57"/>
      <c r="E21" s="57"/>
      <c r="F21" s="57"/>
      <c r="G21" s="18" t="s">
        <v>24</v>
      </c>
      <c r="H21" s="19">
        <f>SUM(H5:H20)</f>
        <v>0</v>
      </c>
      <c r="I21" s="20" t="s">
        <v>24</v>
      </c>
      <c r="J21" s="19">
        <f>SUM(J5:J20)</f>
        <v>0</v>
      </c>
      <c r="K21" s="21">
        <f>SUM(K5:K20)</f>
        <v>0</v>
      </c>
    </row>
  </sheetData>
  <mergeCells count="4">
    <mergeCell ref="A3:F3"/>
    <mergeCell ref="A21:F21"/>
    <mergeCell ref="A1:C1"/>
    <mergeCell ref="I1:K1"/>
  </mergeCells>
  <pageMargins left="0.7" right="0.7" top="0.75" bottom="0.75" header="0.3" footer="0.3"/>
  <pageSetup paperSize="9" scale="83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1A782-7F34-42F3-9229-B5EE86000822}">
  <sheetPr>
    <pageSetUpPr fitToPage="1"/>
  </sheetPr>
  <dimension ref="A1:K9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3.14062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635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200</v>
      </c>
      <c r="C5" s="27" t="s">
        <v>201</v>
      </c>
      <c r="D5" s="27" t="s">
        <v>41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>
      <c r="A6" s="15">
        <v>2</v>
      </c>
      <c r="B6" s="27" t="s">
        <v>200</v>
      </c>
      <c r="C6" s="27" t="s">
        <v>202</v>
      </c>
      <c r="D6" s="27" t="s">
        <v>41</v>
      </c>
      <c r="E6" s="28">
        <v>1</v>
      </c>
      <c r="F6" s="26">
        <v>2</v>
      </c>
      <c r="G6" s="11">
        <v>0</v>
      </c>
      <c r="H6" s="12">
        <f t="shared" ref="H6:H8" si="0">E6*F6*G6</f>
        <v>0</v>
      </c>
      <c r="I6" s="13"/>
      <c r="J6" s="12">
        <f t="shared" ref="J6:J8" si="1">H6*I6%</f>
        <v>0</v>
      </c>
      <c r="K6" s="14">
        <f t="shared" ref="K6:K8" si="2">H6+J6</f>
        <v>0</v>
      </c>
    </row>
    <row r="7" spans="1:11" ht="28.5">
      <c r="A7" s="8">
        <v>3</v>
      </c>
      <c r="B7" s="27" t="s">
        <v>200</v>
      </c>
      <c r="C7" s="27" t="s">
        <v>203</v>
      </c>
      <c r="D7" s="27" t="s">
        <v>204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7" t="s">
        <v>200</v>
      </c>
      <c r="C8" s="27" t="s">
        <v>205</v>
      </c>
      <c r="D8" s="27" t="s">
        <v>206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15.75" thickBot="1">
      <c r="A9" s="57" t="s">
        <v>23</v>
      </c>
      <c r="B9" s="57"/>
      <c r="C9" s="57"/>
      <c r="D9" s="57"/>
      <c r="E9" s="57"/>
      <c r="F9" s="57"/>
      <c r="G9" s="18" t="s">
        <v>24</v>
      </c>
      <c r="H9" s="19">
        <f>SUM(H5:H8)</f>
        <v>0</v>
      </c>
      <c r="I9" s="20" t="s">
        <v>24</v>
      </c>
      <c r="J9" s="19">
        <f>SUM(J5:J8)</f>
        <v>0</v>
      </c>
      <c r="K9" s="21">
        <f>SUM(K5:K8)</f>
        <v>0</v>
      </c>
    </row>
  </sheetData>
  <mergeCells count="4">
    <mergeCell ref="A3:F3"/>
    <mergeCell ref="A9:F9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B468-0BEF-46DE-B3F3-8C0826C8EEC5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3.14062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636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200</v>
      </c>
      <c r="C5" s="27" t="s">
        <v>207</v>
      </c>
      <c r="D5" s="27" t="s">
        <v>134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B34D-EF32-42C2-924E-74422F40A20C}">
  <sheetPr>
    <pageSetUpPr fitToPage="1"/>
  </sheetPr>
  <dimension ref="A1:K11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7" style="24" customWidth="1"/>
    <col min="3" max="3" width="8.7109375" style="24" customWidth="1"/>
    <col min="4" max="4" width="12.28515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605</v>
      </c>
      <c r="B1" s="58"/>
      <c r="C1" s="58"/>
      <c r="I1" s="58" t="s">
        <v>605</v>
      </c>
      <c r="J1" s="58"/>
      <c r="K1" s="58"/>
    </row>
    <row r="3" spans="1:11">
      <c r="A3" s="56" t="s">
        <v>637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208</v>
      </c>
      <c r="C5" s="27" t="s">
        <v>209</v>
      </c>
      <c r="D5" s="27" t="s">
        <v>212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15">
        <v>2</v>
      </c>
      <c r="B6" s="27" t="s">
        <v>208</v>
      </c>
      <c r="C6" s="27" t="s">
        <v>210</v>
      </c>
      <c r="D6" s="27" t="s">
        <v>212</v>
      </c>
      <c r="E6" s="28">
        <v>1</v>
      </c>
      <c r="F6" s="26">
        <v>2</v>
      </c>
      <c r="G6" s="11">
        <v>0</v>
      </c>
      <c r="H6" s="12">
        <f t="shared" ref="H6:H10" si="0">E6*F6*G6</f>
        <v>0</v>
      </c>
      <c r="I6" s="13"/>
      <c r="J6" s="12">
        <f t="shared" ref="J6:J10" si="1">H6*I6%</f>
        <v>0</v>
      </c>
      <c r="K6" s="14">
        <f t="shared" ref="K6:K10" si="2">H6+J6</f>
        <v>0</v>
      </c>
    </row>
    <row r="7" spans="1:11" ht="28.5">
      <c r="A7" s="8">
        <v>3</v>
      </c>
      <c r="B7" s="27" t="s">
        <v>208</v>
      </c>
      <c r="C7" s="27" t="s">
        <v>211</v>
      </c>
      <c r="D7" s="27" t="s">
        <v>212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42.75">
      <c r="A8" s="8">
        <v>4</v>
      </c>
      <c r="B8" s="27" t="s">
        <v>213</v>
      </c>
      <c r="C8" s="27" t="s">
        <v>214</v>
      </c>
      <c r="D8" s="27" t="s">
        <v>215</v>
      </c>
      <c r="E8" s="28">
        <v>7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28.5">
      <c r="A9" s="15">
        <v>5</v>
      </c>
      <c r="B9" s="27" t="s">
        <v>216</v>
      </c>
      <c r="C9" s="27" t="s">
        <v>214</v>
      </c>
      <c r="D9" s="27" t="s">
        <v>215</v>
      </c>
      <c r="E9" s="28">
        <v>2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42.75">
      <c r="A10" s="8">
        <v>6</v>
      </c>
      <c r="B10" s="27" t="s">
        <v>217</v>
      </c>
      <c r="C10" s="27" t="s">
        <v>218</v>
      </c>
      <c r="D10" s="27" t="s">
        <v>215</v>
      </c>
      <c r="E10" s="28">
        <v>1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15.75" thickBot="1">
      <c r="A11" s="57" t="s">
        <v>23</v>
      </c>
      <c r="B11" s="57"/>
      <c r="C11" s="57"/>
      <c r="D11" s="57"/>
      <c r="E11" s="57"/>
      <c r="F11" s="57"/>
      <c r="G11" s="18" t="s">
        <v>24</v>
      </c>
      <c r="H11" s="19">
        <f>SUM(H5:H10)</f>
        <v>0</v>
      </c>
      <c r="I11" s="20" t="s">
        <v>24</v>
      </c>
      <c r="J11" s="19">
        <f>SUM(J5:J10)</f>
        <v>0</v>
      </c>
      <c r="K11" s="21">
        <f>SUM(K5:K10)</f>
        <v>0</v>
      </c>
    </row>
  </sheetData>
  <mergeCells count="4">
    <mergeCell ref="A3:F3"/>
    <mergeCell ref="A11:F11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8B97B-271D-4426-B0AB-86EAAABD0011}">
  <sheetPr>
    <pageSetUpPr fitToPage="1"/>
  </sheetPr>
  <dimension ref="A1:K7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7" style="24" customWidth="1"/>
    <col min="3" max="3" width="8.7109375" style="24" customWidth="1"/>
    <col min="4" max="4" width="12.28515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638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42.75">
      <c r="A5" s="8">
        <v>1</v>
      </c>
      <c r="B5" s="27" t="s">
        <v>219</v>
      </c>
      <c r="C5" s="27" t="s">
        <v>220</v>
      </c>
      <c r="D5" s="27" t="s">
        <v>221</v>
      </c>
      <c r="E5" s="28">
        <v>2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15">
        <v>2</v>
      </c>
      <c r="B6" s="27" t="s">
        <v>222</v>
      </c>
      <c r="C6" s="27" t="s">
        <v>220</v>
      </c>
      <c r="D6" s="27" t="s">
        <v>221</v>
      </c>
      <c r="E6" s="28">
        <v>1</v>
      </c>
      <c r="F6" s="26">
        <v>2</v>
      </c>
      <c r="G6" s="11">
        <v>0</v>
      </c>
      <c r="H6" s="12">
        <f>E6*F6*G6</f>
        <v>0</v>
      </c>
      <c r="I6" s="13"/>
      <c r="J6" s="12">
        <f>H6*I6%</f>
        <v>0</v>
      </c>
      <c r="K6" s="14">
        <f>H6+J6</f>
        <v>0</v>
      </c>
    </row>
    <row r="7" spans="1:11" ht="15.75" thickBot="1">
      <c r="A7" s="57" t="s">
        <v>23</v>
      </c>
      <c r="B7" s="57"/>
      <c r="C7" s="57"/>
      <c r="D7" s="57"/>
      <c r="E7" s="57"/>
      <c r="F7" s="57"/>
      <c r="G7" s="18" t="s">
        <v>24</v>
      </c>
      <c r="H7" s="19">
        <f>SUM(H5:H6)</f>
        <v>0</v>
      </c>
      <c r="I7" s="20" t="s">
        <v>24</v>
      </c>
      <c r="J7" s="19">
        <f>SUM(J5:J6)</f>
        <v>0</v>
      </c>
      <c r="K7" s="21">
        <f>SUM(K5:K6)</f>
        <v>0</v>
      </c>
    </row>
  </sheetData>
  <mergeCells count="4">
    <mergeCell ref="A3:F3"/>
    <mergeCell ref="A7:F7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DF14-04DC-4940-A565-2F0CC60B52B8}">
  <sheetPr>
    <pageSetUpPr fitToPage="1"/>
  </sheetPr>
  <dimension ref="A1:K7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20.85546875" style="24" customWidth="1"/>
    <col min="3" max="3" width="8.7109375" style="24" customWidth="1"/>
    <col min="4" max="4" width="12.28515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611</v>
      </c>
      <c r="J1" s="58"/>
      <c r="K1" s="58"/>
    </row>
    <row r="3" spans="1:11">
      <c r="A3" s="56" t="s">
        <v>639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57">
      <c r="A5" s="28">
        <v>1</v>
      </c>
      <c r="B5" s="27" t="s">
        <v>597</v>
      </c>
      <c r="C5" s="27" t="s">
        <v>598</v>
      </c>
      <c r="D5" s="27" t="s">
        <v>223</v>
      </c>
      <c r="E5" s="28">
        <v>1</v>
      </c>
      <c r="F5" s="28">
        <v>2</v>
      </c>
      <c r="G5" s="49">
        <v>0</v>
      </c>
      <c r="H5" s="50">
        <f>E5*F5*G5</f>
        <v>0</v>
      </c>
      <c r="I5" s="51"/>
      <c r="J5" s="50">
        <f>H5*I5%</f>
        <v>0</v>
      </c>
      <c r="K5" s="50">
        <f>H5+J5</f>
        <v>0</v>
      </c>
    </row>
    <row r="6" spans="1:11" ht="28.5">
      <c r="A6" s="52">
        <v>2</v>
      </c>
      <c r="B6" s="27" t="s">
        <v>224</v>
      </c>
      <c r="C6" s="27"/>
      <c r="D6" s="27" t="s">
        <v>223</v>
      </c>
      <c r="E6" s="28">
        <v>1</v>
      </c>
      <c r="F6" s="26">
        <v>2</v>
      </c>
      <c r="G6" s="49">
        <v>0</v>
      </c>
      <c r="H6" s="50">
        <f>E6*F6*G6</f>
        <v>0</v>
      </c>
      <c r="I6" s="51"/>
      <c r="J6" s="50">
        <f>H6*I6%</f>
        <v>0</v>
      </c>
      <c r="K6" s="50">
        <f>H6+J6</f>
        <v>0</v>
      </c>
    </row>
    <row r="7" spans="1:11" ht="15.75" thickBot="1">
      <c r="A7" s="59" t="s">
        <v>23</v>
      </c>
      <c r="B7" s="59"/>
      <c r="C7" s="59"/>
      <c r="D7" s="59"/>
      <c r="E7" s="59"/>
      <c r="F7" s="59"/>
      <c r="G7" s="45" t="s">
        <v>24</v>
      </c>
      <c r="H7" s="46">
        <f>SUM(H5:H6)</f>
        <v>0</v>
      </c>
      <c r="I7" s="47" t="s">
        <v>24</v>
      </c>
      <c r="J7" s="46">
        <f>SUM(J5:J6)</f>
        <v>0</v>
      </c>
      <c r="K7" s="48">
        <f>SUM(K5:K6)</f>
        <v>0</v>
      </c>
    </row>
  </sheetData>
  <mergeCells count="4">
    <mergeCell ref="A3:F3"/>
    <mergeCell ref="A7:F7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58CA-F131-4AE0-850A-105D2425B75D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7" style="24" customWidth="1"/>
    <col min="3" max="3" width="10.85546875" style="29" customWidth="1"/>
    <col min="4" max="4" width="12.28515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640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42.75">
      <c r="A5" s="8">
        <v>1</v>
      </c>
      <c r="B5" s="27" t="s">
        <v>397</v>
      </c>
      <c r="C5" s="27" t="s">
        <v>398</v>
      </c>
      <c r="D5" s="28" t="s">
        <v>399</v>
      </c>
      <c r="E5" s="28">
        <v>1</v>
      </c>
      <c r="F5" s="26">
        <v>2</v>
      </c>
      <c r="G5" s="11">
        <v>0</v>
      </c>
      <c r="H5" s="12">
        <f t="shared" ref="H5" si="0">E5*F5*G5</f>
        <v>0</v>
      </c>
      <c r="I5" s="13"/>
      <c r="J5" s="12">
        <f t="shared" ref="J5" si="1">H5*I5%</f>
        <v>0</v>
      </c>
      <c r="K5" s="14">
        <f t="shared" ref="K5" si="2"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A58F7-DF37-464B-9556-66CE6D6527C2}">
  <sheetPr>
    <pageSetUpPr fitToPage="1"/>
  </sheetPr>
  <dimension ref="A1:K10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7" style="24" customWidth="1"/>
    <col min="3" max="3" width="10.85546875" style="29" customWidth="1"/>
    <col min="4" max="4" width="12.28515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641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42.75">
      <c r="A5" s="8">
        <v>1</v>
      </c>
      <c r="B5" s="27" t="s">
        <v>229</v>
      </c>
      <c r="C5" s="28" t="s">
        <v>230</v>
      </c>
      <c r="D5" s="27" t="s">
        <v>164</v>
      </c>
      <c r="E5" s="28">
        <v>3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15">
        <v>2</v>
      </c>
      <c r="B6" s="27" t="s">
        <v>231</v>
      </c>
      <c r="C6" s="28" t="s">
        <v>232</v>
      </c>
      <c r="D6" s="27" t="s">
        <v>234</v>
      </c>
      <c r="E6" s="28">
        <f>6+1</f>
        <v>7</v>
      </c>
      <c r="F6" s="26">
        <v>2</v>
      </c>
      <c r="G6" s="11">
        <v>0</v>
      </c>
      <c r="H6" s="12">
        <f t="shared" ref="H6:H9" si="0">E6*F6*G6</f>
        <v>0</v>
      </c>
      <c r="I6" s="13"/>
      <c r="J6" s="12">
        <f t="shared" ref="J6:J9" si="1">H6*I6%</f>
        <v>0</v>
      </c>
      <c r="K6" s="14">
        <f t="shared" ref="K6:K9" si="2">H6+J6</f>
        <v>0</v>
      </c>
    </row>
    <row r="7" spans="1:11" ht="28.5">
      <c r="A7" s="8">
        <v>3</v>
      </c>
      <c r="B7" s="27" t="s">
        <v>231</v>
      </c>
      <c r="C7" s="28" t="s">
        <v>233</v>
      </c>
      <c r="D7" s="27" t="s">
        <v>234</v>
      </c>
      <c r="E7" s="28">
        <v>4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42.75">
      <c r="A8" s="8">
        <v>4</v>
      </c>
      <c r="B8" s="27" t="s">
        <v>229</v>
      </c>
      <c r="C8" s="28" t="s">
        <v>235</v>
      </c>
      <c r="D8" s="27" t="s">
        <v>164</v>
      </c>
      <c r="E8" s="28">
        <v>4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28.5">
      <c r="A9" s="8">
        <v>5</v>
      </c>
      <c r="B9" s="27" t="s">
        <v>564</v>
      </c>
      <c r="C9" s="28" t="s">
        <v>565</v>
      </c>
      <c r="D9" s="27" t="s">
        <v>566</v>
      </c>
      <c r="E9" s="36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15.75" thickBot="1">
      <c r="A10" s="57" t="s">
        <v>23</v>
      </c>
      <c r="B10" s="57"/>
      <c r="C10" s="57"/>
      <c r="D10" s="57"/>
      <c r="E10" s="57"/>
      <c r="F10" s="57"/>
      <c r="G10" s="18" t="s">
        <v>24</v>
      </c>
      <c r="H10" s="19">
        <f>SUM(H5:H9)</f>
        <v>0</v>
      </c>
      <c r="I10" s="19" t="s">
        <v>24</v>
      </c>
      <c r="J10" s="19">
        <f t="shared" ref="J10:K10" si="3">SUM(J5:J9)</f>
        <v>0</v>
      </c>
      <c r="K10" s="19">
        <f t="shared" si="3"/>
        <v>0</v>
      </c>
    </row>
  </sheetData>
  <mergeCells count="4">
    <mergeCell ref="A3:F3"/>
    <mergeCell ref="A10:F10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F52EB-4971-4B8D-93F2-15B957C74987}">
  <sheetPr>
    <pageSetUpPr fitToPage="1"/>
  </sheetPr>
  <dimension ref="A1:K9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7" style="24" customWidth="1"/>
    <col min="3" max="3" width="10.85546875" style="29" customWidth="1"/>
    <col min="4" max="4" width="12.28515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642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42.75">
      <c r="A5" s="8">
        <v>1</v>
      </c>
      <c r="B5" s="27" t="s">
        <v>239</v>
      </c>
      <c r="C5" s="28" t="s">
        <v>240</v>
      </c>
      <c r="D5" s="27" t="s">
        <v>241</v>
      </c>
      <c r="E5" s="28">
        <v>3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31">
        <v>2</v>
      </c>
      <c r="B6" s="27" t="s">
        <v>346</v>
      </c>
      <c r="C6" s="28" t="s">
        <v>347</v>
      </c>
      <c r="D6" s="27" t="s">
        <v>241</v>
      </c>
      <c r="E6" s="28">
        <v>1</v>
      </c>
      <c r="F6" s="26">
        <v>2</v>
      </c>
      <c r="G6" s="11">
        <v>0</v>
      </c>
      <c r="H6" s="12">
        <f t="shared" ref="H6:H7" si="0">E6*F6*G6</f>
        <v>0</v>
      </c>
      <c r="I6" s="13"/>
      <c r="J6" s="12">
        <f t="shared" ref="J6:J7" si="1">H6*I6%</f>
        <v>0</v>
      </c>
      <c r="K6" s="14">
        <f t="shared" ref="K6:K7" si="2">H6+J6</f>
        <v>0</v>
      </c>
    </row>
    <row r="7" spans="1:11" ht="28.5">
      <c r="A7" s="31">
        <v>3</v>
      </c>
      <c r="B7" s="27" t="s">
        <v>445</v>
      </c>
      <c r="C7" s="28" t="s">
        <v>447</v>
      </c>
      <c r="D7" s="27" t="s">
        <v>446</v>
      </c>
      <c r="E7" s="28">
        <v>1</v>
      </c>
      <c r="F7" s="26">
        <v>3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15.75" thickBot="1">
      <c r="A8" s="57" t="s">
        <v>23</v>
      </c>
      <c r="B8" s="57"/>
      <c r="C8" s="57"/>
      <c r="D8" s="57"/>
      <c r="E8" s="57"/>
      <c r="F8" s="57"/>
      <c r="G8" s="18" t="s">
        <v>24</v>
      </c>
      <c r="H8" s="19">
        <f>SUM(H5:H7)</f>
        <v>0</v>
      </c>
      <c r="I8" s="20" t="s">
        <v>24</v>
      </c>
      <c r="J8" s="19">
        <f>SUM(J5:J7)</f>
        <v>0</v>
      </c>
      <c r="K8" s="19">
        <f>SUM(K5:K7)</f>
        <v>0</v>
      </c>
    </row>
    <row r="9" spans="1:11">
      <c r="E9" s="36"/>
    </row>
  </sheetData>
  <mergeCells count="4">
    <mergeCell ref="A3:F3"/>
    <mergeCell ref="A8:F8"/>
    <mergeCell ref="A1:C1"/>
    <mergeCell ref="I1:K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F90CC-00CA-4321-9E4A-D4173A308151}">
  <sheetPr>
    <pageSetUpPr fitToPage="1"/>
  </sheetPr>
  <dimension ref="A1:K10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4.5703125" customWidth="1"/>
    <col min="3" max="3" width="13.42578125" customWidth="1"/>
    <col min="4" max="4" width="14.5703125" customWidth="1"/>
    <col min="6" max="6" width="13.42578125" customWidth="1"/>
    <col min="7" max="7" width="16.5703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616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>
      <c r="A5" s="8">
        <v>1</v>
      </c>
      <c r="B5" s="9" t="s">
        <v>28</v>
      </c>
      <c r="C5" s="9" t="s">
        <v>29</v>
      </c>
      <c r="D5" s="9" t="s">
        <v>30</v>
      </c>
      <c r="E5" s="10">
        <v>12</v>
      </c>
      <c r="F5" s="10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35.25" customHeight="1">
      <c r="A6" s="15">
        <v>2</v>
      </c>
      <c r="B6" s="22" t="s">
        <v>31</v>
      </c>
      <c r="C6" s="16" t="s">
        <v>29</v>
      </c>
      <c r="D6" s="16" t="s">
        <v>30</v>
      </c>
      <c r="E6" s="17">
        <v>1</v>
      </c>
      <c r="F6" s="17">
        <v>2</v>
      </c>
      <c r="G6" s="11">
        <v>0</v>
      </c>
      <c r="H6" s="12">
        <f t="shared" ref="H6:H9" si="0">E6*F6*G6</f>
        <v>0</v>
      </c>
      <c r="I6" s="13"/>
      <c r="J6" s="12">
        <f t="shared" ref="J6:J9" si="1">H6*I6%</f>
        <v>0</v>
      </c>
      <c r="K6" s="14">
        <f t="shared" ref="K6:K9" si="2">H6+J6</f>
        <v>0</v>
      </c>
    </row>
    <row r="7" spans="1:11">
      <c r="A7" s="15">
        <v>3</v>
      </c>
      <c r="B7" s="9" t="s">
        <v>28</v>
      </c>
      <c r="C7" s="16" t="s">
        <v>32</v>
      </c>
      <c r="D7" s="9" t="s">
        <v>30</v>
      </c>
      <c r="E7" s="17">
        <v>9</v>
      </c>
      <c r="F7" s="17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>
      <c r="A8" s="8">
        <v>4</v>
      </c>
      <c r="B8" s="9" t="s">
        <v>28</v>
      </c>
      <c r="C8" s="16" t="s">
        <v>33</v>
      </c>
      <c r="D8" s="16" t="s">
        <v>30</v>
      </c>
      <c r="E8" s="17">
        <v>13</v>
      </c>
      <c r="F8" s="17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28.5">
      <c r="A9" s="15">
        <v>5</v>
      </c>
      <c r="B9" s="43" t="s">
        <v>556</v>
      </c>
      <c r="C9" s="41" t="s">
        <v>557</v>
      </c>
      <c r="D9" s="16" t="s">
        <v>30</v>
      </c>
      <c r="E9" s="42">
        <v>2</v>
      </c>
      <c r="F9" s="42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15.75" thickBot="1">
      <c r="A10" s="57" t="s">
        <v>23</v>
      </c>
      <c r="B10" s="57"/>
      <c r="C10" s="57"/>
      <c r="D10" s="57"/>
      <c r="E10" s="57"/>
      <c r="F10" s="57"/>
      <c r="G10" s="18" t="s">
        <v>24</v>
      </c>
      <c r="H10" s="19">
        <f>SUM(H5:H9)</f>
        <v>0</v>
      </c>
      <c r="I10" s="20" t="s">
        <v>24</v>
      </c>
      <c r="J10" s="19">
        <f>SUM(J5:J9)</f>
        <v>0</v>
      </c>
      <c r="K10" s="19">
        <f>SUM(K5:K9)</f>
        <v>0</v>
      </c>
    </row>
  </sheetData>
  <mergeCells count="4">
    <mergeCell ref="A3:F3"/>
    <mergeCell ref="A10:F10"/>
    <mergeCell ref="A1:C1"/>
    <mergeCell ref="I1:K1"/>
  </mergeCells>
  <phoneticPr fontId="6" type="noConversion"/>
  <pageMargins left="0.7" right="0.7" top="0.75" bottom="0.75" header="0.3" footer="0.3"/>
  <pageSetup paperSize="9" scale="98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7E035-E1D1-4CC3-BA5E-66606EEDDDC0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7" style="24" customWidth="1"/>
    <col min="3" max="3" width="10.85546875" style="29" customWidth="1"/>
    <col min="4" max="4" width="12.28515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643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57">
      <c r="A5" s="8">
        <v>1</v>
      </c>
      <c r="B5" s="27" t="s">
        <v>243</v>
      </c>
      <c r="C5" s="28" t="s">
        <v>242</v>
      </c>
      <c r="D5" s="28" t="s">
        <v>71</v>
      </c>
      <c r="E5" s="28">
        <v>3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2F48-95F5-4068-937A-264283C39EEC}">
  <sheetPr>
    <pageSetUpPr fitToPage="1"/>
  </sheetPr>
  <dimension ref="A1:K9"/>
  <sheetViews>
    <sheetView zoomScaleNormal="100" workbookViewId="0">
      <selection activeCell="F6" sqref="F6"/>
    </sheetView>
  </sheetViews>
  <sheetFormatPr defaultRowHeight="15"/>
  <cols>
    <col min="1" max="1" width="5.28515625" customWidth="1"/>
    <col min="2" max="2" width="17" style="24" customWidth="1"/>
    <col min="3" max="3" width="12.42578125" style="29" customWidth="1"/>
    <col min="4" max="4" width="12.28515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644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28</v>
      </c>
      <c r="C5" s="28" t="s">
        <v>244</v>
      </c>
      <c r="D5" s="27" t="s">
        <v>245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84.75" customHeight="1">
      <c r="A6" s="15">
        <v>2</v>
      </c>
      <c r="B6" s="55" t="s">
        <v>666</v>
      </c>
      <c r="C6" s="28" t="s">
        <v>246</v>
      </c>
      <c r="D6" s="27" t="s">
        <v>245</v>
      </c>
      <c r="E6" s="28">
        <v>1</v>
      </c>
      <c r="F6" s="54">
        <v>1</v>
      </c>
      <c r="G6" s="11">
        <v>0</v>
      </c>
      <c r="H6" s="12">
        <f t="shared" ref="H6:H8" si="0">E6*F6*G6</f>
        <v>0</v>
      </c>
      <c r="I6" s="13"/>
      <c r="J6" s="12">
        <f t="shared" ref="J6:J8" si="1">H6*I6%</f>
        <v>0</v>
      </c>
      <c r="K6" s="14">
        <f t="shared" ref="K6:K8" si="2">H6+J6</f>
        <v>0</v>
      </c>
    </row>
    <row r="7" spans="1:11" ht="42.75">
      <c r="A7" s="8">
        <v>3</v>
      </c>
      <c r="B7" s="27" t="s">
        <v>247</v>
      </c>
      <c r="C7" s="28" t="s">
        <v>248</v>
      </c>
      <c r="D7" s="27" t="s">
        <v>245</v>
      </c>
      <c r="E7" s="28">
        <v>1</v>
      </c>
      <c r="F7" s="26">
        <v>1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7" t="s">
        <v>79</v>
      </c>
      <c r="C8" s="28" t="s">
        <v>248</v>
      </c>
      <c r="D8" s="27" t="s">
        <v>245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15.75" thickBot="1">
      <c r="A9" s="57" t="s">
        <v>23</v>
      </c>
      <c r="B9" s="57"/>
      <c r="C9" s="57"/>
      <c r="D9" s="57"/>
      <c r="E9" s="57"/>
      <c r="F9" s="57"/>
      <c r="G9" s="18" t="s">
        <v>24</v>
      </c>
      <c r="H9" s="19">
        <f>SUM(H5:H8)</f>
        <v>0</v>
      </c>
      <c r="I9" s="20" t="s">
        <v>24</v>
      </c>
      <c r="J9" s="19">
        <f>SUM(J5:J8)</f>
        <v>0</v>
      </c>
      <c r="K9" s="21">
        <f>SUM(K5:K8)</f>
        <v>0</v>
      </c>
    </row>
  </sheetData>
  <mergeCells count="4">
    <mergeCell ref="A3:F3"/>
    <mergeCell ref="A9:F9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A24B-D8DD-480B-B6ED-1C8769F90476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7" style="24" customWidth="1"/>
    <col min="3" max="3" width="10.85546875" style="29" customWidth="1"/>
    <col min="4" max="4" width="12.28515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645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42.75">
      <c r="A5" s="8">
        <v>1</v>
      </c>
      <c r="B5" s="27" t="s">
        <v>249</v>
      </c>
      <c r="C5" s="28" t="s">
        <v>250</v>
      </c>
      <c r="D5" s="28" t="s">
        <v>61</v>
      </c>
      <c r="E5" s="28">
        <v>2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7CF85-1670-4E12-BBF1-37F273AB6A16}">
  <sheetPr>
    <pageSetUpPr fitToPage="1"/>
  </sheetPr>
  <dimension ref="A1:K7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7" style="24" customWidth="1"/>
    <col min="3" max="3" width="10.85546875" style="29" customWidth="1"/>
    <col min="4" max="4" width="12.28515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646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251</v>
      </c>
      <c r="C5" s="28" t="s">
        <v>252</v>
      </c>
      <c r="D5" s="28" t="s">
        <v>253</v>
      </c>
      <c r="E5" s="28">
        <v>4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31">
        <v>2</v>
      </c>
      <c r="B6" s="27" t="s">
        <v>251</v>
      </c>
      <c r="C6" s="28" t="s">
        <v>327</v>
      </c>
      <c r="D6" s="28" t="s">
        <v>65</v>
      </c>
      <c r="E6" s="28">
        <v>10</v>
      </c>
      <c r="F6" s="26">
        <v>2</v>
      </c>
      <c r="G6" s="11">
        <v>0</v>
      </c>
      <c r="H6" s="12">
        <f>E6*F6*G6</f>
        <v>0</v>
      </c>
      <c r="I6" s="13"/>
      <c r="J6" s="12">
        <f>H6*I6%</f>
        <v>0</v>
      </c>
      <c r="K6" s="14">
        <f>H6+J6</f>
        <v>0</v>
      </c>
    </row>
    <row r="7" spans="1:11" ht="15.75" thickBot="1">
      <c r="A7" s="57" t="s">
        <v>23</v>
      </c>
      <c r="B7" s="57"/>
      <c r="C7" s="57"/>
      <c r="D7" s="57"/>
      <c r="E7" s="57"/>
      <c r="F7" s="57"/>
      <c r="G7" s="18" t="s">
        <v>24</v>
      </c>
      <c r="H7" s="19">
        <f>SUM(H5:H6)</f>
        <v>0</v>
      </c>
      <c r="I7" s="20" t="s">
        <v>24</v>
      </c>
      <c r="J7" s="19">
        <f>SUM(J5:J6)</f>
        <v>0</v>
      </c>
      <c r="K7" s="21">
        <f>SUM(K5:K6)</f>
        <v>0</v>
      </c>
    </row>
  </sheetData>
  <mergeCells count="4">
    <mergeCell ref="A3:F3"/>
    <mergeCell ref="A7:F7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80EF4-2AD9-4CA6-8551-65A1A402B545}">
  <sheetPr>
    <pageSetUpPr fitToPage="1"/>
  </sheetPr>
  <dimension ref="A1:K22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21.14062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612</v>
      </c>
      <c r="J1" s="58"/>
      <c r="K1" s="58"/>
    </row>
    <row r="3" spans="1:11">
      <c r="A3" s="56" t="s">
        <v>647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254</v>
      </c>
      <c r="C5" s="27" t="s">
        <v>255</v>
      </c>
      <c r="D5" s="27" t="s">
        <v>215</v>
      </c>
      <c r="E5" s="28">
        <v>4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42.75">
      <c r="A6" s="15">
        <v>2</v>
      </c>
      <c r="B6" s="27" t="s">
        <v>256</v>
      </c>
      <c r="C6" s="27" t="s">
        <v>257</v>
      </c>
      <c r="D6" s="27" t="s">
        <v>215</v>
      </c>
      <c r="E6" s="28">
        <v>1</v>
      </c>
      <c r="F6" s="26">
        <v>2</v>
      </c>
      <c r="G6" s="11">
        <v>0</v>
      </c>
      <c r="H6" s="12">
        <f t="shared" ref="H6:H21" si="0">E6*F6*G6</f>
        <v>0</v>
      </c>
      <c r="I6" s="13"/>
      <c r="J6" s="12">
        <f t="shared" ref="J6:J21" si="1">H6*I6%</f>
        <v>0</v>
      </c>
      <c r="K6" s="14">
        <f t="shared" ref="K6:K21" si="2">H6+J6</f>
        <v>0</v>
      </c>
    </row>
    <row r="7" spans="1:11" ht="28.5">
      <c r="A7" s="8">
        <v>3</v>
      </c>
      <c r="B7" s="27" t="s">
        <v>254</v>
      </c>
      <c r="C7" s="27" t="s">
        <v>258</v>
      </c>
      <c r="D7" s="27" t="s">
        <v>259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7" t="s">
        <v>260</v>
      </c>
      <c r="C8" s="27" t="s">
        <v>261</v>
      </c>
      <c r="D8" s="27" t="s">
        <v>259</v>
      </c>
      <c r="E8" s="28">
        <v>2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28.5">
      <c r="A9" s="15">
        <v>5</v>
      </c>
      <c r="B9" s="27" t="s">
        <v>254</v>
      </c>
      <c r="C9" s="27" t="s">
        <v>262</v>
      </c>
      <c r="D9" s="28" t="s">
        <v>71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>
      <c r="A10" s="8">
        <v>6</v>
      </c>
      <c r="B10" s="27" t="s">
        <v>263</v>
      </c>
      <c r="C10" s="27" t="s">
        <v>264</v>
      </c>
      <c r="D10" s="28" t="s">
        <v>71</v>
      </c>
      <c r="E10" s="28">
        <v>1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71.25">
      <c r="A11" s="15">
        <v>7</v>
      </c>
      <c r="B11" s="27" t="s">
        <v>265</v>
      </c>
      <c r="C11" s="27" t="s">
        <v>266</v>
      </c>
      <c r="D11" s="27" t="s">
        <v>259</v>
      </c>
      <c r="E11" s="28">
        <v>6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 ht="28.5">
      <c r="A12" s="8">
        <v>8</v>
      </c>
      <c r="B12" s="27" t="s">
        <v>267</v>
      </c>
      <c r="C12" s="27" t="s">
        <v>269</v>
      </c>
      <c r="D12" s="27" t="s">
        <v>271</v>
      </c>
      <c r="E12" s="28">
        <v>1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 ht="28.5">
      <c r="A13" s="15">
        <v>9</v>
      </c>
      <c r="B13" s="27" t="s">
        <v>268</v>
      </c>
      <c r="C13" s="27" t="s">
        <v>270</v>
      </c>
      <c r="D13" s="27" t="s">
        <v>271</v>
      </c>
      <c r="E13" s="28">
        <v>3</v>
      </c>
      <c r="F13" s="26">
        <v>2</v>
      </c>
      <c r="G13" s="11">
        <v>0</v>
      </c>
      <c r="H13" s="12">
        <f t="shared" si="0"/>
        <v>0</v>
      </c>
      <c r="I13" s="13"/>
      <c r="J13" s="12">
        <f t="shared" si="1"/>
        <v>0</v>
      </c>
      <c r="K13" s="14">
        <f t="shared" si="2"/>
        <v>0</v>
      </c>
    </row>
    <row r="14" spans="1:11">
      <c r="A14" s="8">
        <v>10</v>
      </c>
      <c r="B14" s="27" t="s">
        <v>272</v>
      </c>
      <c r="C14" s="27" t="s">
        <v>273</v>
      </c>
      <c r="D14" s="28" t="s">
        <v>71</v>
      </c>
      <c r="E14" s="28">
        <v>1</v>
      </c>
      <c r="F14" s="26">
        <v>2</v>
      </c>
      <c r="G14" s="11">
        <v>0</v>
      </c>
      <c r="H14" s="12">
        <f t="shared" si="0"/>
        <v>0</v>
      </c>
      <c r="I14" s="13"/>
      <c r="J14" s="12">
        <f t="shared" si="1"/>
        <v>0</v>
      </c>
      <c r="K14" s="14">
        <f t="shared" si="2"/>
        <v>0</v>
      </c>
    </row>
    <row r="15" spans="1:11">
      <c r="A15" s="15">
        <v>11</v>
      </c>
      <c r="B15" s="27" t="s">
        <v>272</v>
      </c>
      <c r="C15" s="27" t="s">
        <v>274</v>
      </c>
      <c r="D15" s="27" t="s">
        <v>259</v>
      </c>
      <c r="E15" s="28">
        <v>15</v>
      </c>
      <c r="F15" s="26">
        <v>2</v>
      </c>
      <c r="G15" s="11">
        <v>0</v>
      </c>
      <c r="H15" s="12">
        <f t="shared" si="0"/>
        <v>0</v>
      </c>
      <c r="I15" s="13"/>
      <c r="J15" s="12">
        <f t="shared" si="1"/>
        <v>0</v>
      </c>
      <c r="K15" s="14">
        <f t="shared" si="2"/>
        <v>0</v>
      </c>
    </row>
    <row r="16" spans="1:11" ht="28.5">
      <c r="A16" s="8">
        <v>12</v>
      </c>
      <c r="B16" s="27" t="s">
        <v>254</v>
      </c>
      <c r="C16" s="27" t="s">
        <v>275</v>
      </c>
      <c r="D16" s="27" t="s">
        <v>276</v>
      </c>
      <c r="E16" s="28">
        <v>1</v>
      </c>
      <c r="F16" s="26">
        <v>2</v>
      </c>
      <c r="G16" s="11">
        <v>0</v>
      </c>
      <c r="H16" s="12">
        <f t="shared" si="0"/>
        <v>0</v>
      </c>
      <c r="I16" s="13"/>
      <c r="J16" s="12">
        <f t="shared" si="1"/>
        <v>0</v>
      </c>
      <c r="K16" s="14">
        <f t="shared" si="2"/>
        <v>0</v>
      </c>
    </row>
    <row r="17" spans="1:11" ht="28.5">
      <c r="A17" s="15">
        <v>13</v>
      </c>
      <c r="B17" s="27" t="s">
        <v>254</v>
      </c>
      <c r="C17" s="27" t="s">
        <v>277</v>
      </c>
      <c r="D17" s="27" t="s">
        <v>278</v>
      </c>
      <c r="E17" s="28">
        <v>2</v>
      </c>
      <c r="F17" s="26">
        <v>2</v>
      </c>
      <c r="G17" s="11">
        <v>0</v>
      </c>
      <c r="H17" s="12">
        <f t="shared" si="0"/>
        <v>0</v>
      </c>
      <c r="I17" s="13"/>
      <c r="J17" s="12">
        <f t="shared" si="1"/>
        <v>0</v>
      </c>
      <c r="K17" s="14">
        <f t="shared" si="2"/>
        <v>0</v>
      </c>
    </row>
    <row r="18" spans="1:11" ht="28.5">
      <c r="A18" s="8">
        <v>14</v>
      </c>
      <c r="B18" s="27" t="s">
        <v>254</v>
      </c>
      <c r="C18" s="27" t="s">
        <v>279</v>
      </c>
      <c r="D18" s="28" t="s">
        <v>71</v>
      </c>
      <c r="E18" s="28">
        <v>2</v>
      </c>
      <c r="F18" s="26">
        <v>2</v>
      </c>
      <c r="G18" s="11">
        <v>0</v>
      </c>
      <c r="H18" s="12">
        <f t="shared" si="0"/>
        <v>0</v>
      </c>
      <c r="I18" s="13"/>
      <c r="J18" s="12">
        <f t="shared" si="1"/>
        <v>0</v>
      </c>
      <c r="K18" s="14">
        <f t="shared" si="2"/>
        <v>0</v>
      </c>
    </row>
    <row r="19" spans="1:11" ht="28.5">
      <c r="A19" s="15">
        <v>15</v>
      </c>
      <c r="B19" s="27" t="s">
        <v>254</v>
      </c>
      <c r="C19" s="27" t="s">
        <v>280</v>
      </c>
      <c r="D19" s="28" t="s">
        <v>71</v>
      </c>
      <c r="E19" s="28">
        <v>1</v>
      </c>
      <c r="F19" s="26">
        <v>2</v>
      </c>
      <c r="G19" s="11">
        <v>0</v>
      </c>
      <c r="H19" s="12">
        <f t="shared" si="0"/>
        <v>0</v>
      </c>
      <c r="I19" s="13"/>
      <c r="J19" s="12">
        <f t="shared" si="1"/>
        <v>0</v>
      </c>
      <c r="K19" s="14">
        <f t="shared" si="2"/>
        <v>0</v>
      </c>
    </row>
    <row r="20" spans="1:11">
      <c r="A20" s="8">
        <v>16</v>
      </c>
      <c r="B20" s="27" t="s">
        <v>493</v>
      </c>
      <c r="C20" s="27" t="s">
        <v>494</v>
      </c>
      <c r="D20" s="28" t="s">
        <v>495</v>
      </c>
      <c r="E20" s="28">
        <v>1</v>
      </c>
      <c r="F20" s="26">
        <v>2</v>
      </c>
      <c r="G20" s="11">
        <v>0</v>
      </c>
      <c r="H20" s="12">
        <f t="shared" si="0"/>
        <v>0</v>
      </c>
      <c r="I20" s="13"/>
      <c r="J20" s="12">
        <f t="shared" si="1"/>
        <v>0</v>
      </c>
      <c r="K20" s="14">
        <f t="shared" si="2"/>
        <v>0</v>
      </c>
    </row>
    <row r="21" spans="1:11" ht="28.5">
      <c r="A21" s="15">
        <v>17</v>
      </c>
      <c r="B21" s="27" t="s">
        <v>281</v>
      </c>
      <c r="C21" s="28" t="s">
        <v>71</v>
      </c>
      <c r="D21" s="28" t="s">
        <v>71</v>
      </c>
      <c r="E21" s="28">
        <v>1</v>
      </c>
      <c r="F21" s="26">
        <v>2</v>
      </c>
      <c r="G21" s="11">
        <v>0</v>
      </c>
      <c r="H21" s="12">
        <f t="shared" si="0"/>
        <v>0</v>
      </c>
      <c r="I21" s="13"/>
      <c r="J21" s="12">
        <f t="shared" si="1"/>
        <v>0</v>
      </c>
      <c r="K21" s="14">
        <f t="shared" si="2"/>
        <v>0</v>
      </c>
    </row>
    <row r="22" spans="1:11" ht="15.75" thickBot="1">
      <c r="A22" s="57" t="s">
        <v>23</v>
      </c>
      <c r="B22" s="57"/>
      <c r="C22" s="57"/>
      <c r="D22" s="57"/>
      <c r="E22" s="57"/>
      <c r="F22" s="57"/>
      <c r="G22" s="18" t="s">
        <v>24</v>
      </c>
      <c r="H22" s="19">
        <f>SUM(H5:H21)</f>
        <v>0</v>
      </c>
      <c r="I22" s="20" t="s">
        <v>24</v>
      </c>
      <c r="J22" s="19">
        <f>SUM(J5:J21)</f>
        <v>0</v>
      </c>
      <c r="K22" s="21">
        <f>SUM(K5:K21)</f>
        <v>0</v>
      </c>
    </row>
  </sheetData>
  <mergeCells count="4">
    <mergeCell ref="A3:F3"/>
    <mergeCell ref="A22:F22"/>
    <mergeCell ref="A1:C1"/>
    <mergeCell ref="I1:K1"/>
  </mergeCells>
  <pageMargins left="0.7" right="0.7" top="0.75" bottom="0.75" header="0.3" footer="0.3"/>
  <pageSetup paperSize="9" scale="85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F370-F685-4E98-A422-91965F43D5B9}">
  <sheetPr>
    <pageSetUpPr fitToPage="1"/>
  </sheetPr>
  <dimension ref="A1:K16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0.5703125" style="24" customWidth="1"/>
    <col min="3" max="3" width="12.140625" style="24" customWidth="1"/>
    <col min="4" max="4" width="12.425781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648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>
      <c r="A5" s="8">
        <v>1</v>
      </c>
      <c r="B5" s="27" t="s">
        <v>283</v>
      </c>
      <c r="C5" s="27" t="s">
        <v>284</v>
      </c>
      <c r="D5" s="27" t="s">
        <v>282</v>
      </c>
      <c r="E5" s="28">
        <v>2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>
      <c r="A6" s="15">
        <v>2</v>
      </c>
      <c r="B6" s="27" t="s">
        <v>283</v>
      </c>
      <c r="C6" s="27" t="s">
        <v>285</v>
      </c>
      <c r="D6" s="27" t="s">
        <v>282</v>
      </c>
      <c r="E6" s="28">
        <v>2</v>
      </c>
      <c r="F6" s="26">
        <v>2</v>
      </c>
      <c r="G6" s="11">
        <v>0</v>
      </c>
      <c r="H6" s="12">
        <f t="shared" ref="H6:H15" si="0">E6*F6*G6</f>
        <v>0</v>
      </c>
      <c r="I6" s="13"/>
      <c r="J6" s="12">
        <f t="shared" ref="J6:J15" si="1">H6*I6%</f>
        <v>0</v>
      </c>
      <c r="K6" s="14">
        <f t="shared" ref="K6:K15" si="2">H6+J6</f>
        <v>0</v>
      </c>
    </row>
    <row r="7" spans="1:11">
      <c r="A7" s="8">
        <v>3</v>
      </c>
      <c r="B7" s="27" t="s">
        <v>283</v>
      </c>
      <c r="C7" s="27" t="s">
        <v>286</v>
      </c>
      <c r="D7" s="27" t="s">
        <v>287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>
      <c r="A8" s="8">
        <v>4</v>
      </c>
      <c r="B8" s="27" t="s">
        <v>283</v>
      </c>
      <c r="C8" s="27" t="s">
        <v>288</v>
      </c>
      <c r="D8" s="27"/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>
      <c r="A9" s="15">
        <v>5</v>
      </c>
      <c r="B9" s="27" t="s">
        <v>283</v>
      </c>
      <c r="C9" s="27" t="s">
        <v>289</v>
      </c>
      <c r="D9" s="27" t="s">
        <v>178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28.5">
      <c r="A10" s="8">
        <v>6</v>
      </c>
      <c r="B10" s="27" t="s">
        <v>283</v>
      </c>
      <c r="C10" s="27" t="s">
        <v>290</v>
      </c>
      <c r="D10" s="27" t="s">
        <v>291</v>
      </c>
      <c r="E10" s="28">
        <v>11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>
      <c r="A11" s="15">
        <v>7</v>
      </c>
      <c r="B11" s="27" t="s">
        <v>283</v>
      </c>
      <c r="C11" s="27" t="s">
        <v>292</v>
      </c>
      <c r="D11" s="27" t="s">
        <v>287</v>
      </c>
      <c r="E11" s="28">
        <v>2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 ht="28.5">
      <c r="A12" s="8">
        <v>8</v>
      </c>
      <c r="B12" s="27" t="s">
        <v>283</v>
      </c>
      <c r="C12" s="27" t="s">
        <v>293</v>
      </c>
      <c r="D12" s="27" t="s">
        <v>291</v>
      </c>
      <c r="E12" s="28">
        <v>1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 ht="28.5">
      <c r="A13" s="8">
        <v>9</v>
      </c>
      <c r="B13" s="27" t="s">
        <v>283</v>
      </c>
      <c r="C13" s="27" t="s">
        <v>294</v>
      </c>
      <c r="D13" s="28" t="s">
        <v>71</v>
      </c>
      <c r="E13" s="28">
        <v>1</v>
      </c>
      <c r="F13" s="26">
        <v>2</v>
      </c>
      <c r="G13" s="11">
        <v>0</v>
      </c>
      <c r="H13" s="12">
        <f t="shared" si="0"/>
        <v>0</v>
      </c>
      <c r="I13" s="13"/>
      <c r="J13" s="12">
        <f t="shared" si="1"/>
        <v>0</v>
      </c>
      <c r="K13" s="14">
        <f t="shared" si="2"/>
        <v>0</v>
      </c>
    </row>
    <row r="14" spans="1:11" ht="28.5">
      <c r="A14" s="15">
        <v>10</v>
      </c>
      <c r="B14" s="27" t="s">
        <v>283</v>
      </c>
      <c r="C14" s="27" t="s">
        <v>295</v>
      </c>
      <c r="D14" s="27" t="s">
        <v>291</v>
      </c>
      <c r="E14" s="28">
        <f>1</f>
        <v>1</v>
      </c>
      <c r="F14" s="26">
        <v>2</v>
      </c>
      <c r="G14" s="11">
        <v>0</v>
      </c>
      <c r="H14" s="12">
        <f t="shared" si="0"/>
        <v>0</v>
      </c>
      <c r="I14" s="13"/>
      <c r="J14" s="12">
        <f t="shared" si="1"/>
        <v>0</v>
      </c>
      <c r="K14" s="14">
        <f t="shared" si="2"/>
        <v>0</v>
      </c>
    </row>
    <row r="15" spans="1:11">
      <c r="A15" s="8">
        <v>11</v>
      </c>
      <c r="B15" s="27" t="s">
        <v>283</v>
      </c>
      <c r="C15" s="27" t="s">
        <v>296</v>
      </c>
      <c r="D15" s="28" t="s">
        <v>71</v>
      </c>
      <c r="E15" s="28">
        <v>1</v>
      </c>
      <c r="F15" s="26">
        <v>2</v>
      </c>
      <c r="G15" s="11">
        <v>0</v>
      </c>
      <c r="H15" s="12">
        <f t="shared" si="0"/>
        <v>0</v>
      </c>
      <c r="I15" s="13"/>
      <c r="J15" s="12">
        <f t="shared" si="1"/>
        <v>0</v>
      </c>
      <c r="K15" s="14">
        <f t="shared" si="2"/>
        <v>0</v>
      </c>
    </row>
    <row r="16" spans="1:11" ht="15.75" thickBot="1">
      <c r="A16" s="57" t="s">
        <v>23</v>
      </c>
      <c r="B16" s="57"/>
      <c r="C16" s="57"/>
      <c r="D16" s="57"/>
      <c r="E16" s="57"/>
      <c r="F16" s="57"/>
      <c r="G16" s="18" t="s">
        <v>24</v>
      </c>
      <c r="H16" s="19">
        <f>SUM(H5:H15)</f>
        <v>0</v>
      </c>
      <c r="I16" s="20" t="s">
        <v>24</v>
      </c>
      <c r="J16" s="19">
        <f>SUM(J5:J15)</f>
        <v>0</v>
      </c>
      <c r="K16" s="21">
        <f>SUM(K5:K15)</f>
        <v>0</v>
      </c>
    </row>
  </sheetData>
  <mergeCells count="4">
    <mergeCell ref="A3:F3"/>
    <mergeCell ref="A16:F16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3897B-8F7F-48A7-AD7D-9DD9A3C79BE0}">
  <sheetPr>
    <pageSetUpPr fitToPage="1"/>
  </sheetPr>
  <dimension ref="A1:K18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2.140625" style="24" customWidth="1"/>
    <col min="4" max="4" width="12.42578125" style="30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613</v>
      </c>
      <c r="J1" s="58"/>
      <c r="K1" s="58"/>
    </row>
    <row r="3" spans="1:11">
      <c r="A3" s="56" t="s">
        <v>649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297</v>
      </c>
      <c r="C5" s="27" t="s">
        <v>298</v>
      </c>
      <c r="D5" s="28" t="s">
        <v>71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15">
        <v>2</v>
      </c>
      <c r="B6" s="27" t="s">
        <v>299</v>
      </c>
      <c r="C6" s="27" t="s">
        <v>300</v>
      </c>
      <c r="D6" s="28" t="s">
        <v>301</v>
      </c>
      <c r="E6" s="28">
        <v>1</v>
      </c>
      <c r="F6" s="26">
        <v>2</v>
      </c>
      <c r="G6" s="11">
        <v>0</v>
      </c>
      <c r="H6" s="12">
        <f t="shared" ref="H6:H17" si="0">E6*F6*G6</f>
        <v>0</v>
      </c>
      <c r="I6" s="13"/>
      <c r="J6" s="12">
        <f t="shared" ref="J6:J17" si="1">H6*I6%</f>
        <v>0</v>
      </c>
      <c r="K6" s="14">
        <f t="shared" ref="K6:K17" si="2">H6+J6</f>
        <v>0</v>
      </c>
    </row>
    <row r="7" spans="1:11" ht="28.5">
      <c r="A7" s="8">
        <v>3</v>
      </c>
      <c r="B7" s="27" t="s">
        <v>302</v>
      </c>
      <c r="C7" s="27" t="s">
        <v>303</v>
      </c>
      <c r="D7" s="28" t="s">
        <v>71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7" t="s">
        <v>304</v>
      </c>
      <c r="C8" s="27" t="s">
        <v>305</v>
      </c>
      <c r="D8" s="28" t="s">
        <v>306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28.5">
      <c r="A9" s="15">
        <v>5</v>
      </c>
      <c r="B9" s="27" t="s">
        <v>297</v>
      </c>
      <c r="C9" s="27" t="s">
        <v>307</v>
      </c>
      <c r="D9" s="28" t="s">
        <v>301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28.5">
      <c r="A10" s="8">
        <v>6</v>
      </c>
      <c r="B10" s="27" t="s">
        <v>308</v>
      </c>
      <c r="C10" s="27" t="s">
        <v>309</v>
      </c>
      <c r="D10" s="28" t="s">
        <v>71</v>
      </c>
      <c r="E10" s="28">
        <v>2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28.5">
      <c r="A11" s="15">
        <v>7</v>
      </c>
      <c r="B11" s="27" t="s">
        <v>302</v>
      </c>
      <c r="C11" s="27" t="s">
        <v>310</v>
      </c>
      <c r="D11" s="28" t="s">
        <v>71</v>
      </c>
      <c r="E11" s="28">
        <v>3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>
      <c r="A12" s="8">
        <v>8</v>
      </c>
      <c r="B12" s="27" t="s">
        <v>311</v>
      </c>
      <c r="C12" s="27" t="s">
        <v>312</v>
      </c>
      <c r="D12" s="28" t="s">
        <v>71</v>
      </c>
      <c r="E12" s="28">
        <v>4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 ht="28.5">
      <c r="A13" s="8">
        <v>9</v>
      </c>
      <c r="B13" s="27" t="s">
        <v>313</v>
      </c>
      <c r="C13" s="27" t="s">
        <v>314</v>
      </c>
      <c r="D13" s="28" t="s">
        <v>315</v>
      </c>
      <c r="E13" s="28">
        <v>1</v>
      </c>
      <c r="F13" s="26">
        <v>2</v>
      </c>
      <c r="G13" s="11">
        <v>0</v>
      </c>
      <c r="H13" s="12">
        <f t="shared" si="0"/>
        <v>0</v>
      </c>
      <c r="I13" s="13"/>
      <c r="J13" s="12">
        <f t="shared" si="1"/>
        <v>0</v>
      </c>
      <c r="K13" s="14">
        <f t="shared" si="2"/>
        <v>0</v>
      </c>
    </row>
    <row r="14" spans="1:11" ht="42.75">
      <c r="A14" s="15">
        <v>10</v>
      </c>
      <c r="B14" s="27" t="s">
        <v>316</v>
      </c>
      <c r="C14" s="27" t="s">
        <v>317</v>
      </c>
      <c r="D14" s="28" t="s">
        <v>71</v>
      </c>
      <c r="E14" s="28">
        <v>1</v>
      </c>
      <c r="F14" s="26">
        <v>2</v>
      </c>
      <c r="G14" s="11">
        <v>0</v>
      </c>
      <c r="H14" s="12">
        <f t="shared" si="0"/>
        <v>0</v>
      </c>
      <c r="I14" s="13"/>
      <c r="J14" s="12">
        <f t="shared" si="1"/>
        <v>0</v>
      </c>
      <c r="K14" s="14">
        <f t="shared" si="2"/>
        <v>0</v>
      </c>
    </row>
    <row r="15" spans="1:11">
      <c r="A15" s="8">
        <v>11</v>
      </c>
      <c r="B15" s="27" t="s">
        <v>318</v>
      </c>
      <c r="C15" s="27" t="s">
        <v>319</v>
      </c>
      <c r="D15" s="28" t="s">
        <v>320</v>
      </c>
      <c r="E15" s="28">
        <v>1</v>
      </c>
      <c r="F15" s="26">
        <v>2</v>
      </c>
      <c r="G15" s="11">
        <v>0</v>
      </c>
      <c r="H15" s="12">
        <f t="shared" si="0"/>
        <v>0</v>
      </c>
      <c r="I15" s="13"/>
      <c r="J15" s="12">
        <f t="shared" si="1"/>
        <v>0</v>
      </c>
      <c r="K15" s="14">
        <f t="shared" si="2"/>
        <v>0</v>
      </c>
    </row>
    <row r="16" spans="1:11" ht="28.5">
      <c r="A16" s="15">
        <v>12</v>
      </c>
      <c r="B16" s="27" t="s">
        <v>321</v>
      </c>
      <c r="C16" s="27" t="s">
        <v>322</v>
      </c>
      <c r="D16" s="28" t="s">
        <v>323</v>
      </c>
      <c r="E16" s="28">
        <v>1</v>
      </c>
      <c r="F16" s="26">
        <v>2</v>
      </c>
      <c r="G16" s="11">
        <v>0</v>
      </c>
      <c r="H16" s="12">
        <f t="shared" si="0"/>
        <v>0</v>
      </c>
      <c r="I16" s="13"/>
      <c r="J16" s="12">
        <f t="shared" si="1"/>
        <v>0</v>
      </c>
      <c r="K16" s="14">
        <f t="shared" si="2"/>
        <v>0</v>
      </c>
    </row>
    <row r="17" spans="1:11" ht="28.5">
      <c r="A17" s="8">
        <v>13</v>
      </c>
      <c r="B17" s="27" t="s">
        <v>324</v>
      </c>
      <c r="C17" s="27" t="s">
        <v>325</v>
      </c>
      <c r="D17" s="28" t="s">
        <v>326</v>
      </c>
      <c r="E17" s="28">
        <v>1</v>
      </c>
      <c r="F17" s="26">
        <v>2</v>
      </c>
      <c r="G17" s="11">
        <v>0</v>
      </c>
      <c r="H17" s="12">
        <f t="shared" si="0"/>
        <v>0</v>
      </c>
      <c r="I17" s="13"/>
      <c r="J17" s="12">
        <f t="shared" si="1"/>
        <v>0</v>
      </c>
      <c r="K17" s="14">
        <f t="shared" si="2"/>
        <v>0</v>
      </c>
    </row>
    <row r="18" spans="1:11" ht="15.75" thickBot="1">
      <c r="A18" s="57" t="s">
        <v>23</v>
      </c>
      <c r="B18" s="57"/>
      <c r="C18" s="57"/>
      <c r="D18" s="57"/>
      <c r="E18" s="57"/>
      <c r="F18" s="57"/>
      <c r="G18" s="18" t="s">
        <v>24</v>
      </c>
      <c r="H18" s="19">
        <f>SUM(H5:H17)</f>
        <v>0</v>
      </c>
      <c r="I18" s="20" t="s">
        <v>24</v>
      </c>
      <c r="J18" s="19">
        <f>SUM(J5:J17)</f>
        <v>0</v>
      </c>
      <c r="K18" s="21">
        <f>SUM(K5:K17)</f>
        <v>0</v>
      </c>
    </row>
  </sheetData>
  <mergeCells count="4">
    <mergeCell ref="A3:F3"/>
    <mergeCell ref="A18:F18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3B962-8584-4C61-8B5E-C4193EA88E53}">
  <sheetPr>
    <pageSetUpPr fitToPage="1"/>
  </sheetPr>
  <dimension ref="A1:K15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2.140625" style="24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650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328</v>
      </c>
      <c r="C5" s="27" t="s">
        <v>330</v>
      </c>
      <c r="D5" s="28" t="s">
        <v>329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15">
        <v>2</v>
      </c>
      <c r="B6" s="27" t="s">
        <v>331</v>
      </c>
      <c r="C6" s="27" t="s">
        <v>332</v>
      </c>
      <c r="D6" s="28" t="s">
        <v>71</v>
      </c>
      <c r="E6" s="28">
        <v>1</v>
      </c>
      <c r="F6" s="26">
        <v>2</v>
      </c>
      <c r="G6" s="11">
        <v>0</v>
      </c>
      <c r="H6" s="12">
        <f t="shared" ref="H6:H14" si="0">E6*F6*G6</f>
        <v>0</v>
      </c>
      <c r="I6" s="13"/>
      <c r="J6" s="12">
        <f t="shared" ref="J6:J14" si="1">H6*I6%</f>
        <v>0</v>
      </c>
      <c r="K6" s="14">
        <f t="shared" ref="K6:K14" si="2">H6+J6</f>
        <v>0</v>
      </c>
    </row>
    <row r="7" spans="1:11" ht="28.5">
      <c r="A7" s="8">
        <v>3</v>
      </c>
      <c r="B7" s="27" t="s">
        <v>333</v>
      </c>
      <c r="C7" s="27" t="s">
        <v>334</v>
      </c>
      <c r="D7" s="28" t="s">
        <v>71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7" t="s">
        <v>335</v>
      </c>
      <c r="C8" s="27" t="s">
        <v>337</v>
      </c>
      <c r="D8" s="28" t="s">
        <v>336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28.5">
      <c r="A9" s="15">
        <v>5</v>
      </c>
      <c r="B9" s="27" t="s">
        <v>338</v>
      </c>
      <c r="C9" s="27" t="s">
        <v>339</v>
      </c>
      <c r="D9" s="28" t="s">
        <v>340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>
      <c r="A10" s="8">
        <v>6</v>
      </c>
      <c r="B10" s="27" t="s">
        <v>341</v>
      </c>
      <c r="C10" s="27" t="s">
        <v>342</v>
      </c>
      <c r="D10" s="28" t="s">
        <v>71</v>
      </c>
      <c r="E10" s="28">
        <v>1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>
      <c r="A11" s="15">
        <v>7</v>
      </c>
      <c r="B11" s="27" t="s">
        <v>343</v>
      </c>
      <c r="C11" s="32" t="s">
        <v>71</v>
      </c>
      <c r="D11" s="28" t="s">
        <v>71</v>
      </c>
      <c r="E11" s="28">
        <v>1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>
      <c r="A12" s="8">
        <v>8</v>
      </c>
      <c r="B12" s="27" t="s">
        <v>344</v>
      </c>
      <c r="C12" s="27" t="s">
        <v>345</v>
      </c>
      <c r="D12" s="28"/>
      <c r="E12" s="28">
        <v>1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 ht="28.5">
      <c r="A13" s="8">
        <v>9</v>
      </c>
      <c r="B13" s="27" t="s">
        <v>348</v>
      </c>
      <c r="C13" s="27" t="s">
        <v>349</v>
      </c>
      <c r="D13" s="28" t="s">
        <v>350</v>
      </c>
      <c r="E13" s="28">
        <v>1</v>
      </c>
      <c r="F13" s="26">
        <v>2</v>
      </c>
      <c r="G13" s="11">
        <v>0</v>
      </c>
      <c r="H13" s="12">
        <f t="shared" si="0"/>
        <v>0</v>
      </c>
      <c r="I13" s="13"/>
      <c r="J13" s="12">
        <f t="shared" si="1"/>
        <v>0</v>
      </c>
      <c r="K13" s="14">
        <f t="shared" si="2"/>
        <v>0</v>
      </c>
    </row>
    <row r="14" spans="1:11">
      <c r="A14" s="15">
        <v>10</v>
      </c>
      <c r="B14" s="27" t="s">
        <v>341</v>
      </c>
      <c r="C14" s="27" t="s">
        <v>351</v>
      </c>
      <c r="D14" s="28"/>
      <c r="E14" s="28">
        <v>1</v>
      </c>
      <c r="F14" s="26">
        <v>2</v>
      </c>
      <c r="G14" s="11">
        <v>0</v>
      </c>
      <c r="H14" s="12">
        <f t="shared" si="0"/>
        <v>0</v>
      </c>
      <c r="I14" s="13"/>
      <c r="J14" s="12">
        <f t="shared" si="1"/>
        <v>0</v>
      </c>
      <c r="K14" s="14">
        <f t="shared" si="2"/>
        <v>0</v>
      </c>
    </row>
    <row r="15" spans="1:11" ht="15.75" thickBot="1">
      <c r="A15" s="57" t="s">
        <v>23</v>
      </c>
      <c r="B15" s="57"/>
      <c r="C15" s="57"/>
      <c r="D15" s="57"/>
      <c r="E15" s="57"/>
      <c r="F15" s="57"/>
      <c r="G15" s="18" t="s">
        <v>24</v>
      </c>
      <c r="H15" s="19">
        <f>SUM(H5:H14)</f>
        <v>0</v>
      </c>
      <c r="I15" s="20" t="s">
        <v>24</v>
      </c>
      <c r="J15" s="19">
        <f>SUM(J5:J14)</f>
        <v>0</v>
      </c>
      <c r="K15" s="21">
        <f>SUM(K5:K14)</f>
        <v>0</v>
      </c>
    </row>
  </sheetData>
  <mergeCells count="4">
    <mergeCell ref="A3:F3"/>
    <mergeCell ref="A15:F15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AA70-84A5-4078-84D6-9D2BFA349CC5}">
  <sheetPr>
    <pageSetUpPr fitToPage="1"/>
  </sheetPr>
  <dimension ref="A1:K19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2.140625" style="34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651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7" t="s">
        <v>374</v>
      </c>
      <c r="C5" s="35" t="s">
        <v>375</v>
      </c>
      <c r="D5" s="28" t="s">
        <v>376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>
      <c r="A6" s="15">
        <v>2</v>
      </c>
      <c r="B6" s="27" t="s">
        <v>374</v>
      </c>
      <c r="C6" s="35" t="s">
        <v>377</v>
      </c>
      <c r="D6" s="28" t="s">
        <v>378</v>
      </c>
      <c r="E6" s="28">
        <v>1</v>
      </c>
      <c r="F6" s="26">
        <v>2</v>
      </c>
      <c r="G6" s="11">
        <v>0</v>
      </c>
      <c r="H6" s="12">
        <f t="shared" ref="H6:H18" si="0">E6*F6*G6</f>
        <v>0</v>
      </c>
      <c r="I6" s="13"/>
      <c r="J6" s="12">
        <f t="shared" ref="J6:J18" si="1">H6*I6%</f>
        <v>0</v>
      </c>
      <c r="K6" s="14">
        <f t="shared" ref="K6:K18" si="2">H6+J6</f>
        <v>0</v>
      </c>
    </row>
    <row r="7" spans="1:11">
      <c r="A7" s="8">
        <v>3</v>
      </c>
      <c r="B7" s="27" t="s">
        <v>374</v>
      </c>
      <c r="C7" s="35" t="s">
        <v>379</v>
      </c>
      <c r="D7" s="28" t="s">
        <v>380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7" t="s">
        <v>374</v>
      </c>
      <c r="C8" s="35" t="s">
        <v>381</v>
      </c>
      <c r="D8" s="28" t="s">
        <v>71</v>
      </c>
      <c r="E8" s="28">
        <v>3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28.5">
      <c r="A9" s="15">
        <v>5</v>
      </c>
      <c r="B9" s="27" t="s">
        <v>374</v>
      </c>
      <c r="C9" s="35" t="s">
        <v>382</v>
      </c>
      <c r="D9" s="28" t="s">
        <v>376</v>
      </c>
      <c r="E9" s="28">
        <v>3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>
      <c r="A10" s="8">
        <v>6</v>
      </c>
      <c r="B10" s="27" t="s">
        <v>374</v>
      </c>
      <c r="C10" s="35" t="s">
        <v>383</v>
      </c>
      <c r="D10" s="28" t="s">
        <v>384</v>
      </c>
      <c r="E10" s="28">
        <v>4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>
      <c r="A11" s="8">
        <v>7</v>
      </c>
      <c r="B11" s="27" t="s">
        <v>374</v>
      </c>
      <c r="C11" s="35" t="s">
        <v>385</v>
      </c>
      <c r="D11" s="28" t="s">
        <v>71</v>
      </c>
      <c r="E11" s="28">
        <v>2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 ht="28.5">
      <c r="A12" s="15">
        <v>8</v>
      </c>
      <c r="B12" s="27" t="s">
        <v>374</v>
      </c>
      <c r="C12" s="35" t="s">
        <v>386</v>
      </c>
      <c r="D12" s="28" t="s">
        <v>71</v>
      </c>
      <c r="E12" s="28">
        <v>2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>
      <c r="A13" s="8">
        <v>9</v>
      </c>
      <c r="B13" s="27" t="s">
        <v>374</v>
      </c>
      <c r="C13" s="35" t="s">
        <v>387</v>
      </c>
      <c r="D13" s="28" t="s">
        <v>71</v>
      </c>
      <c r="E13" s="28">
        <v>1</v>
      </c>
      <c r="F13" s="26">
        <v>2</v>
      </c>
      <c r="G13" s="11">
        <v>0</v>
      </c>
      <c r="H13" s="12">
        <f t="shared" si="0"/>
        <v>0</v>
      </c>
      <c r="I13" s="13"/>
      <c r="J13" s="12">
        <f t="shared" si="1"/>
        <v>0</v>
      </c>
      <c r="K13" s="14">
        <f t="shared" si="2"/>
        <v>0</v>
      </c>
    </row>
    <row r="14" spans="1:11">
      <c r="A14" s="8">
        <v>10</v>
      </c>
      <c r="B14" s="27" t="s">
        <v>374</v>
      </c>
      <c r="C14" s="35" t="s">
        <v>388</v>
      </c>
      <c r="D14" s="28" t="s">
        <v>389</v>
      </c>
      <c r="E14" s="28">
        <v>1</v>
      </c>
      <c r="F14" s="26">
        <v>2</v>
      </c>
      <c r="G14" s="11">
        <v>0</v>
      </c>
      <c r="H14" s="12">
        <f t="shared" si="0"/>
        <v>0</v>
      </c>
      <c r="I14" s="13"/>
      <c r="J14" s="12">
        <f t="shared" si="1"/>
        <v>0</v>
      </c>
      <c r="K14" s="14">
        <f t="shared" si="2"/>
        <v>0</v>
      </c>
    </row>
    <row r="15" spans="1:11">
      <c r="A15" s="15">
        <v>11</v>
      </c>
      <c r="B15" s="27" t="s">
        <v>374</v>
      </c>
      <c r="C15" s="35" t="s">
        <v>390</v>
      </c>
      <c r="D15" s="28" t="s">
        <v>71</v>
      </c>
      <c r="E15" s="28">
        <v>1</v>
      </c>
      <c r="F15" s="26">
        <v>2</v>
      </c>
      <c r="G15" s="11">
        <v>0</v>
      </c>
      <c r="H15" s="12">
        <f t="shared" si="0"/>
        <v>0</v>
      </c>
      <c r="I15" s="13"/>
      <c r="J15" s="12">
        <f t="shared" si="1"/>
        <v>0</v>
      </c>
      <c r="K15" s="14">
        <f t="shared" si="2"/>
        <v>0</v>
      </c>
    </row>
    <row r="16" spans="1:11">
      <c r="A16" s="8">
        <v>12</v>
      </c>
      <c r="B16" s="27" t="s">
        <v>374</v>
      </c>
      <c r="C16" s="35" t="s">
        <v>391</v>
      </c>
      <c r="D16" s="28" t="s">
        <v>392</v>
      </c>
      <c r="E16" s="28">
        <v>1</v>
      </c>
      <c r="F16" s="26">
        <v>2</v>
      </c>
      <c r="G16" s="11">
        <v>0</v>
      </c>
      <c r="H16" s="12">
        <f t="shared" si="0"/>
        <v>0</v>
      </c>
      <c r="I16" s="13"/>
      <c r="J16" s="12">
        <f t="shared" si="1"/>
        <v>0</v>
      </c>
      <c r="K16" s="14">
        <f t="shared" si="2"/>
        <v>0</v>
      </c>
    </row>
    <row r="17" spans="1:11">
      <c r="A17" s="8">
        <v>13</v>
      </c>
      <c r="B17" s="27" t="s">
        <v>374</v>
      </c>
      <c r="C17" s="35" t="s">
        <v>393</v>
      </c>
      <c r="D17" s="28" t="s">
        <v>378</v>
      </c>
      <c r="E17" s="28">
        <v>1</v>
      </c>
      <c r="F17" s="26">
        <v>2</v>
      </c>
      <c r="G17" s="11">
        <v>0</v>
      </c>
      <c r="H17" s="12">
        <f t="shared" si="0"/>
        <v>0</v>
      </c>
      <c r="I17" s="13"/>
      <c r="J17" s="12">
        <f t="shared" si="1"/>
        <v>0</v>
      </c>
      <c r="K17" s="14">
        <f t="shared" si="2"/>
        <v>0</v>
      </c>
    </row>
    <row r="18" spans="1:11" ht="28.5">
      <c r="A18" s="15">
        <v>14</v>
      </c>
      <c r="B18" s="27" t="s">
        <v>374</v>
      </c>
      <c r="C18" s="35" t="s">
        <v>394</v>
      </c>
      <c r="D18" s="28" t="s">
        <v>376</v>
      </c>
      <c r="E18" s="28">
        <v>1</v>
      </c>
      <c r="F18" s="26">
        <v>2</v>
      </c>
      <c r="G18" s="11">
        <v>0</v>
      </c>
      <c r="H18" s="12">
        <f t="shared" si="0"/>
        <v>0</v>
      </c>
      <c r="I18" s="13"/>
      <c r="J18" s="12">
        <f t="shared" si="1"/>
        <v>0</v>
      </c>
      <c r="K18" s="14">
        <f t="shared" si="2"/>
        <v>0</v>
      </c>
    </row>
    <row r="19" spans="1:11" ht="15.75" thickBot="1">
      <c r="A19" s="57" t="s">
        <v>23</v>
      </c>
      <c r="B19" s="57"/>
      <c r="C19" s="57"/>
      <c r="D19" s="57"/>
      <c r="E19" s="57"/>
      <c r="F19" s="57"/>
      <c r="G19" s="18" t="s">
        <v>24</v>
      </c>
      <c r="H19" s="19">
        <f>SUM(H5:H18)</f>
        <v>0</v>
      </c>
      <c r="I19" s="20" t="s">
        <v>24</v>
      </c>
      <c r="J19" s="19">
        <f>SUM(J5:J18)</f>
        <v>0</v>
      </c>
      <c r="K19" s="21">
        <f>SUM(K5:K18)</f>
        <v>0</v>
      </c>
    </row>
  </sheetData>
  <mergeCells count="4">
    <mergeCell ref="A3:F3"/>
    <mergeCell ref="A19:F19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6CB4-5235-4014-8714-2E18B9BF076A}">
  <sheetPr>
    <pageSetUpPr fitToPage="1"/>
  </sheetPr>
  <dimension ref="A1:K17"/>
  <sheetViews>
    <sheetView tabSelected="1" zoomScaleNormal="100" workbookViewId="0">
      <selection activeCell="D11" sqref="D11"/>
    </sheetView>
  </sheetViews>
  <sheetFormatPr defaultRowHeight="15"/>
  <cols>
    <col min="1" max="1" width="7" customWidth="1"/>
    <col min="2" max="2" width="16.85546875" style="24" customWidth="1"/>
    <col min="3" max="3" width="14.42578125" style="24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652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36" customHeight="1">
      <c r="A5" s="8">
        <v>1</v>
      </c>
      <c r="B5" s="27" t="s">
        <v>463</v>
      </c>
      <c r="C5" s="27">
        <v>4002</v>
      </c>
      <c r="D5" s="28" t="s">
        <v>448</v>
      </c>
      <c r="E5" s="28">
        <v>4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>
      <c r="A6" s="15">
        <v>2</v>
      </c>
      <c r="B6" s="27" t="s">
        <v>463</v>
      </c>
      <c r="C6" s="27" t="s">
        <v>449</v>
      </c>
      <c r="D6" s="28" t="s">
        <v>450</v>
      </c>
      <c r="E6" s="28">
        <v>1</v>
      </c>
      <c r="F6" s="26">
        <v>2</v>
      </c>
      <c r="G6" s="11">
        <v>0</v>
      </c>
      <c r="H6" s="12">
        <f t="shared" ref="H6:H16" si="0">E6*F6*G6</f>
        <v>0</v>
      </c>
      <c r="I6" s="13"/>
      <c r="J6" s="12">
        <f t="shared" ref="J6:J16" si="1">H6*I6%</f>
        <v>0</v>
      </c>
      <c r="K6" s="14">
        <f t="shared" ref="K6:K16" si="2">H6+J6</f>
        <v>0</v>
      </c>
    </row>
    <row r="7" spans="1:11">
      <c r="A7" s="8">
        <v>3</v>
      </c>
      <c r="B7" s="27" t="s">
        <v>451</v>
      </c>
      <c r="C7" s="27" t="s">
        <v>452</v>
      </c>
      <c r="D7" s="28" t="s">
        <v>450</v>
      </c>
      <c r="E7" s="28">
        <v>2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>
      <c r="A8" s="8">
        <v>4</v>
      </c>
      <c r="B8" s="27" t="s">
        <v>451</v>
      </c>
      <c r="C8" s="27" t="s">
        <v>453</v>
      </c>
      <c r="D8" s="28" t="s">
        <v>455</v>
      </c>
      <c r="E8" s="28">
        <v>4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>
      <c r="A9" s="15">
        <v>5</v>
      </c>
      <c r="B9" s="27" t="s">
        <v>451</v>
      </c>
      <c r="C9" s="27" t="s">
        <v>454</v>
      </c>
      <c r="D9" s="28" t="s">
        <v>456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28.5">
      <c r="A10" s="8">
        <v>6</v>
      </c>
      <c r="B10" s="27" t="s">
        <v>457</v>
      </c>
      <c r="C10" s="27">
        <v>3008</v>
      </c>
      <c r="D10" s="28" t="s">
        <v>448</v>
      </c>
      <c r="E10" s="28">
        <v>2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>
      <c r="A11" s="8">
        <v>7</v>
      </c>
      <c r="B11" s="27" t="s">
        <v>458</v>
      </c>
      <c r="C11" s="32" t="s">
        <v>459</v>
      </c>
      <c r="D11" s="53" t="s">
        <v>665</v>
      </c>
      <c r="E11" s="28">
        <v>1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>
      <c r="A12" s="15">
        <v>8</v>
      </c>
      <c r="B12" s="27" t="s">
        <v>451</v>
      </c>
      <c r="C12" s="27" t="s">
        <v>460</v>
      </c>
      <c r="D12" s="28" t="s">
        <v>450</v>
      </c>
      <c r="E12" s="28">
        <v>1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>
      <c r="A13" s="8">
        <v>9</v>
      </c>
      <c r="B13" s="27" t="s">
        <v>451</v>
      </c>
      <c r="C13" s="27" t="s">
        <v>461</v>
      </c>
      <c r="D13" s="28" t="s">
        <v>450</v>
      </c>
      <c r="E13" s="28">
        <v>1</v>
      </c>
      <c r="F13" s="26">
        <v>2</v>
      </c>
      <c r="G13" s="11">
        <v>0</v>
      </c>
      <c r="H13" s="12">
        <f t="shared" si="0"/>
        <v>0</v>
      </c>
      <c r="I13" s="13"/>
      <c r="J13" s="12">
        <f t="shared" si="1"/>
        <v>0</v>
      </c>
      <c r="K13" s="14">
        <f t="shared" si="2"/>
        <v>0</v>
      </c>
    </row>
    <row r="14" spans="1:11">
      <c r="A14" s="8">
        <v>10</v>
      </c>
      <c r="B14" s="27" t="s">
        <v>463</v>
      </c>
      <c r="C14" s="27" t="s">
        <v>462</v>
      </c>
      <c r="D14" s="28" t="s">
        <v>455</v>
      </c>
      <c r="E14" s="28">
        <v>1</v>
      </c>
      <c r="F14" s="26">
        <v>2</v>
      </c>
      <c r="G14" s="11">
        <v>0</v>
      </c>
      <c r="H14" s="12">
        <f t="shared" si="0"/>
        <v>0</v>
      </c>
      <c r="I14" s="13"/>
      <c r="J14" s="12">
        <f t="shared" si="1"/>
        <v>0</v>
      </c>
      <c r="K14" s="14">
        <f t="shared" si="2"/>
        <v>0</v>
      </c>
    </row>
    <row r="15" spans="1:11">
      <c r="A15" s="8">
        <v>11</v>
      </c>
      <c r="B15" s="27" t="s">
        <v>603</v>
      </c>
      <c r="C15" s="27" t="s">
        <v>601</v>
      </c>
      <c r="D15" s="28" t="s">
        <v>602</v>
      </c>
      <c r="E15" s="28">
        <v>1</v>
      </c>
      <c r="F15" s="26">
        <v>2</v>
      </c>
      <c r="G15" s="11"/>
      <c r="H15" s="12"/>
      <c r="I15" s="13"/>
      <c r="J15" s="12"/>
      <c r="K15" s="14"/>
    </row>
    <row r="16" spans="1:11" ht="42.75">
      <c r="A16" s="15">
        <v>12</v>
      </c>
      <c r="B16" s="27" t="s">
        <v>474</v>
      </c>
      <c r="C16" s="27" t="s">
        <v>476</v>
      </c>
      <c r="D16" s="28" t="s">
        <v>475</v>
      </c>
      <c r="E16" s="28">
        <v>1</v>
      </c>
      <c r="F16" s="26">
        <v>2</v>
      </c>
      <c r="G16" s="11">
        <v>0</v>
      </c>
      <c r="H16" s="12">
        <f t="shared" si="0"/>
        <v>0</v>
      </c>
      <c r="I16" s="13"/>
      <c r="J16" s="12">
        <f t="shared" si="1"/>
        <v>0</v>
      </c>
      <c r="K16" s="14">
        <f t="shared" si="2"/>
        <v>0</v>
      </c>
    </row>
    <row r="17" spans="1:11" ht="15.75" thickBot="1">
      <c r="A17" s="57" t="s">
        <v>23</v>
      </c>
      <c r="B17" s="57"/>
      <c r="C17" s="57"/>
      <c r="D17" s="57"/>
      <c r="E17" s="57"/>
      <c r="F17" s="57"/>
      <c r="G17" s="18" t="s">
        <v>24</v>
      </c>
      <c r="H17" s="19">
        <f>SUM(H5:H16)</f>
        <v>0</v>
      </c>
      <c r="I17" s="20" t="s">
        <v>24</v>
      </c>
      <c r="J17" s="19">
        <f>SUM(J5:J16)</f>
        <v>0</v>
      </c>
      <c r="K17" s="21">
        <f>SUM(K5:K16)</f>
        <v>0</v>
      </c>
    </row>
  </sheetData>
  <mergeCells count="4">
    <mergeCell ref="A3:F3"/>
    <mergeCell ref="A17:F17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82AFC-1FBA-4EFB-8783-153901CC4A94}">
  <sheetPr>
    <pageSetUpPr fitToPage="1"/>
  </sheetPr>
  <dimension ref="A1:K7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5.140625" customWidth="1"/>
    <col min="3" max="3" width="13.42578125" customWidth="1"/>
    <col min="4" max="4" width="14.5703125" customWidth="1"/>
    <col min="6" max="6" width="13.42578125" customWidth="1"/>
    <col min="7" max="7" width="16.5703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617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>
      <c r="A5" s="8" t="s">
        <v>11</v>
      </c>
      <c r="B5" s="9" t="s">
        <v>28</v>
      </c>
      <c r="C5" s="9" t="s">
        <v>34</v>
      </c>
      <c r="D5" s="9" t="s">
        <v>35</v>
      </c>
      <c r="E5" s="10">
        <v>6</v>
      </c>
      <c r="F5" s="10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31">
        <v>2</v>
      </c>
      <c r="B6" s="43" t="s">
        <v>558</v>
      </c>
      <c r="C6" s="40" t="s">
        <v>559</v>
      </c>
      <c r="D6" s="40" t="s">
        <v>35</v>
      </c>
      <c r="E6" s="44">
        <v>1</v>
      </c>
      <c r="F6" s="44">
        <v>2</v>
      </c>
      <c r="G6" s="11">
        <v>0</v>
      </c>
      <c r="H6" s="12">
        <f>E6*F6*G6</f>
        <v>0</v>
      </c>
      <c r="I6" s="13"/>
      <c r="J6" s="12">
        <f>H6*I6%</f>
        <v>0</v>
      </c>
      <c r="K6" s="14">
        <f>H6+J6</f>
        <v>0</v>
      </c>
    </row>
    <row r="7" spans="1:11" ht="15.75" thickBot="1">
      <c r="A7" s="57" t="s">
        <v>23</v>
      </c>
      <c r="B7" s="57"/>
      <c r="C7" s="57"/>
      <c r="D7" s="57"/>
      <c r="E7" s="57"/>
      <c r="F7" s="57"/>
      <c r="G7" s="18" t="s">
        <v>24</v>
      </c>
      <c r="H7" s="19">
        <f>SUM(H5:H6)</f>
        <v>0</v>
      </c>
      <c r="I7" s="19"/>
      <c r="J7" s="19">
        <f t="shared" ref="J7:K7" si="0">SUM(J5:J6)</f>
        <v>0</v>
      </c>
      <c r="K7" s="19">
        <f t="shared" si="0"/>
        <v>0</v>
      </c>
    </row>
  </sheetData>
  <mergeCells count="4">
    <mergeCell ref="A3:F3"/>
    <mergeCell ref="A7:F7"/>
    <mergeCell ref="A1:C1"/>
    <mergeCell ref="I1:K1"/>
  </mergeCells>
  <pageMargins left="0.7" right="0.7" top="0.75" bottom="0.75" header="0.3" footer="0.3"/>
  <pageSetup paperSize="9" scale="97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79D5B-DD68-4C23-A2C5-716B3824A607}">
  <sheetPr>
    <pageSetUpPr fitToPage="1"/>
  </sheetPr>
  <dimension ref="A1:K13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4.42578125" style="37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653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36" customHeight="1">
      <c r="A5" s="8">
        <v>1</v>
      </c>
      <c r="B5" s="27" t="s">
        <v>464</v>
      </c>
      <c r="C5" s="33" t="s">
        <v>465</v>
      </c>
      <c r="D5" s="28" t="s">
        <v>71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>
      <c r="A6" s="15">
        <v>2</v>
      </c>
      <c r="B6" s="27" t="s">
        <v>464</v>
      </c>
      <c r="C6" s="33" t="s">
        <v>466</v>
      </c>
      <c r="D6" s="28" t="s">
        <v>71</v>
      </c>
      <c r="E6" s="28">
        <v>1</v>
      </c>
      <c r="F6" s="26">
        <v>2</v>
      </c>
      <c r="G6" s="11">
        <v>0</v>
      </c>
      <c r="H6" s="12">
        <f t="shared" ref="H6:H12" si="0">E6*F6*G6</f>
        <v>0</v>
      </c>
      <c r="I6" s="13"/>
      <c r="J6" s="12">
        <f t="shared" ref="J6:J12" si="1">H6*I6%</f>
        <v>0</v>
      </c>
      <c r="K6" s="14">
        <f t="shared" ref="K6:K12" si="2">H6+J6</f>
        <v>0</v>
      </c>
    </row>
    <row r="7" spans="1:11" ht="28.5">
      <c r="A7" s="8">
        <v>3</v>
      </c>
      <c r="B7" s="27" t="s">
        <v>467</v>
      </c>
      <c r="C7" s="28" t="s">
        <v>71</v>
      </c>
      <c r="D7" s="28" t="s">
        <v>71</v>
      </c>
      <c r="E7" s="28">
        <v>3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>
      <c r="A8" s="8">
        <v>4</v>
      </c>
      <c r="B8" s="27" t="s">
        <v>464</v>
      </c>
      <c r="C8" s="33" t="s">
        <v>468</v>
      </c>
      <c r="D8" s="28" t="s">
        <v>71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>
      <c r="A9" s="15">
        <v>5</v>
      </c>
      <c r="B9" s="27" t="s">
        <v>464</v>
      </c>
      <c r="C9" s="33" t="s">
        <v>469</v>
      </c>
      <c r="D9" s="28" t="s">
        <v>470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>
      <c r="A10" s="8">
        <v>6</v>
      </c>
      <c r="B10" s="27" t="s">
        <v>464</v>
      </c>
      <c r="C10" s="33" t="s">
        <v>471</v>
      </c>
      <c r="D10" s="28" t="s">
        <v>71</v>
      </c>
      <c r="E10" s="28">
        <v>2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28.5">
      <c r="A11" s="8">
        <v>7</v>
      </c>
      <c r="B11" s="27" t="s">
        <v>464</v>
      </c>
      <c r="C11" s="33" t="s">
        <v>472</v>
      </c>
      <c r="D11" s="28" t="s">
        <v>71</v>
      </c>
      <c r="E11" s="28">
        <v>2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>
      <c r="A12" s="15">
        <v>8</v>
      </c>
      <c r="B12" s="27" t="s">
        <v>464</v>
      </c>
      <c r="C12" s="33" t="s">
        <v>473</v>
      </c>
      <c r="D12" s="28" t="s">
        <v>71</v>
      </c>
      <c r="E12" s="28">
        <v>1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 ht="15.75" thickBot="1">
      <c r="A13" s="57" t="s">
        <v>23</v>
      </c>
      <c r="B13" s="57"/>
      <c r="C13" s="57"/>
      <c r="D13" s="57"/>
      <c r="E13" s="57"/>
      <c r="F13" s="57"/>
      <c r="G13" s="18" t="s">
        <v>24</v>
      </c>
      <c r="H13" s="19">
        <f>SUM(H5:H12)</f>
        <v>0</v>
      </c>
      <c r="I13" s="20" t="s">
        <v>24</v>
      </c>
      <c r="J13" s="19">
        <f>SUM(J5:J12)</f>
        <v>0</v>
      </c>
      <c r="K13" s="21">
        <f>SUM(K5:K12)</f>
        <v>0</v>
      </c>
    </row>
  </sheetData>
  <mergeCells count="4">
    <mergeCell ref="A3:F3"/>
    <mergeCell ref="A13:F13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7600B-83A9-4A2D-9E1A-F03D62A43673}">
  <sheetPr>
    <pageSetUpPr fitToPage="1"/>
  </sheetPr>
  <dimension ref="A1:K61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4.42578125" style="24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654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36" customHeight="1">
      <c r="A5" s="8">
        <v>1</v>
      </c>
      <c r="B5" s="27" t="s">
        <v>395</v>
      </c>
      <c r="C5" s="27" t="s">
        <v>396</v>
      </c>
      <c r="D5" s="28" t="s">
        <v>71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8">
        <v>2</v>
      </c>
      <c r="B6" s="27" t="s">
        <v>400</v>
      </c>
      <c r="C6" s="27" t="s">
        <v>401</v>
      </c>
      <c r="D6" s="28" t="s">
        <v>71</v>
      </c>
      <c r="E6" s="28">
        <v>1</v>
      </c>
      <c r="F6" s="26">
        <v>2</v>
      </c>
      <c r="G6" s="11">
        <v>0</v>
      </c>
      <c r="H6" s="12">
        <f t="shared" ref="H6:H56" si="0">E6*F6*G6</f>
        <v>0</v>
      </c>
      <c r="I6" s="13"/>
      <c r="J6" s="12">
        <f t="shared" ref="J6:J56" si="1">H6*I6%</f>
        <v>0</v>
      </c>
      <c r="K6" s="14">
        <f t="shared" ref="K6:K56" si="2">H6+J6</f>
        <v>0</v>
      </c>
    </row>
    <row r="7" spans="1:11" ht="42.75">
      <c r="A7" s="8">
        <v>3</v>
      </c>
      <c r="B7" s="27" t="s">
        <v>402</v>
      </c>
      <c r="C7" s="27" t="s">
        <v>403</v>
      </c>
      <c r="D7" s="28" t="s">
        <v>404</v>
      </c>
      <c r="E7" s="28">
        <v>1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7" t="s">
        <v>405</v>
      </c>
      <c r="C8" s="27" t="s">
        <v>406</v>
      </c>
      <c r="D8" s="28" t="s">
        <v>71</v>
      </c>
      <c r="E8" s="28">
        <v>1</v>
      </c>
      <c r="F8" s="26">
        <v>2</v>
      </c>
      <c r="G8" s="11">
        <v>0</v>
      </c>
      <c r="H8" s="12">
        <f t="shared" si="0"/>
        <v>0</v>
      </c>
      <c r="I8" s="13"/>
      <c r="J8" s="12">
        <f t="shared" si="1"/>
        <v>0</v>
      </c>
      <c r="K8" s="14">
        <f t="shared" si="2"/>
        <v>0</v>
      </c>
    </row>
    <row r="9" spans="1:11" ht="42.75">
      <c r="A9" s="8">
        <v>5</v>
      </c>
      <c r="B9" s="27" t="s">
        <v>407</v>
      </c>
      <c r="C9" s="27" t="s">
        <v>409</v>
      </c>
      <c r="D9" s="28" t="s">
        <v>71</v>
      </c>
      <c r="E9" s="28">
        <v>1</v>
      </c>
      <c r="F9" s="26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28.5">
      <c r="A10" s="8">
        <v>6</v>
      </c>
      <c r="B10" s="27" t="s">
        <v>408</v>
      </c>
      <c r="C10" s="32" t="s">
        <v>410</v>
      </c>
      <c r="D10" s="28" t="s">
        <v>71</v>
      </c>
      <c r="E10" s="28">
        <v>1</v>
      </c>
      <c r="F10" s="26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28.5">
      <c r="A11" s="8">
        <v>7</v>
      </c>
      <c r="B11" s="27" t="s">
        <v>411</v>
      </c>
      <c r="C11" s="27" t="s">
        <v>412</v>
      </c>
      <c r="D11" s="28" t="s">
        <v>413</v>
      </c>
      <c r="E11" s="28">
        <v>1</v>
      </c>
      <c r="F11" s="26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 ht="28.5">
      <c r="A12" s="8">
        <v>8</v>
      </c>
      <c r="B12" s="27" t="s">
        <v>414</v>
      </c>
      <c r="C12" s="27" t="s">
        <v>415</v>
      </c>
      <c r="D12" s="28" t="s">
        <v>413</v>
      </c>
      <c r="E12" s="28">
        <v>1</v>
      </c>
      <c r="F12" s="26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>
      <c r="A13" s="8">
        <v>9</v>
      </c>
      <c r="B13" s="27" t="s">
        <v>416</v>
      </c>
      <c r="C13" s="27" t="s">
        <v>420</v>
      </c>
      <c r="D13" s="28"/>
      <c r="E13" s="28">
        <v>2</v>
      </c>
      <c r="F13" s="26">
        <v>2</v>
      </c>
      <c r="G13" s="11">
        <v>0</v>
      </c>
      <c r="H13" s="12">
        <f t="shared" si="0"/>
        <v>0</v>
      </c>
      <c r="I13" s="13"/>
      <c r="J13" s="12">
        <f t="shared" si="1"/>
        <v>0</v>
      </c>
      <c r="K13" s="14">
        <f t="shared" si="2"/>
        <v>0</v>
      </c>
    </row>
    <row r="14" spans="1:11" ht="28.5">
      <c r="A14" s="8">
        <v>10</v>
      </c>
      <c r="B14" s="27" t="s">
        <v>417</v>
      </c>
      <c r="C14" s="27" t="s">
        <v>418</v>
      </c>
      <c r="D14" s="28" t="s">
        <v>419</v>
      </c>
      <c r="E14" s="28">
        <v>1</v>
      </c>
      <c r="F14" s="26">
        <v>2</v>
      </c>
      <c r="G14" s="11">
        <v>0</v>
      </c>
      <c r="H14" s="12">
        <f t="shared" si="0"/>
        <v>0</v>
      </c>
      <c r="I14" s="13"/>
      <c r="J14" s="12">
        <f t="shared" si="1"/>
        <v>0</v>
      </c>
      <c r="K14" s="14">
        <f t="shared" si="2"/>
        <v>0</v>
      </c>
    </row>
    <row r="15" spans="1:11" ht="28.5">
      <c r="A15" s="8">
        <v>11</v>
      </c>
      <c r="B15" s="27" t="s">
        <v>395</v>
      </c>
      <c r="C15" s="27" t="s">
        <v>421</v>
      </c>
      <c r="D15" s="28"/>
      <c r="E15" s="28">
        <v>1</v>
      </c>
      <c r="F15" s="26">
        <v>2</v>
      </c>
      <c r="G15" s="11">
        <v>0</v>
      </c>
      <c r="H15" s="12">
        <f t="shared" si="0"/>
        <v>0</v>
      </c>
      <c r="I15" s="13"/>
      <c r="J15" s="12">
        <f t="shared" si="1"/>
        <v>0</v>
      </c>
      <c r="K15" s="14">
        <f t="shared" si="2"/>
        <v>0</v>
      </c>
    </row>
    <row r="16" spans="1:11" ht="28.5">
      <c r="A16" s="8">
        <v>12</v>
      </c>
      <c r="B16" s="27" t="s">
        <v>422</v>
      </c>
      <c r="C16" s="27" t="s">
        <v>423</v>
      </c>
      <c r="D16" s="28" t="s">
        <v>424</v>
      </c>
      <c r="E16" s="28">
        <v>1</v>
      </c>
      <c r="F16" s="26">
        <v>2</v>
      </c>
      <c r="G16" s="11">
        <v>0</v>
      </c>
      <c r="H16" s="12">
        <f t="shared" si="0"/>
        <v>0</v>
      </c>
      <c r="I16" s="13"/>
      <c r="J16" s="12">
        <f t="shared" si="1"/>
        <v>0</v>
      </c>
      <c r="K16" s="14">
        <f t="shared" si="2"/>
        <v>0</v>
      </c>
    </row>
    <row r="17" spans="1:11">
      <c r="A17" s="8">
        <v>13</v>
      </c>
      <c r="B17" s="27" t="s">
        <v>425</v>
      </c>
      <c r="C17" s="27" t="s">
        <v>426</v>
      </c>
      <c r="D17" s="28"/>
      <c r="E17" s="28">
        <v>1</v>
      </c>
      <c r="F17" s="26">
        <v>2</v>
      </c>
      <c r="G17" s="11">
        <v>0</v>
      </c>
      <c r="H17" s="12">
        <f t="shared" si="0"/>
        <v>0</v>
      </c>
      <c r="I17" s="13"/>
      <c r="J17" s="12">
        <f t="shared" si="1"/>
        <v>0</v>
      </c>
      <c r="K17" s="14">
        <f t="shared" si="2"/>
        <v>0</v>
      </c>
    </row>
    <row r="18" spans="1:11">
      <c r="A18" s="8">
        <v>14</v>
      </c>
      <c r="B18" s="27" t="s">
        <v>427</v>
      </c>
      <c r="C18" s="27" t="s">
        <v>428</v>
      </c>
      <c r="D18" s="28"/>
      <c r="E18" s="28">
        <v>2</v>
      </c>
      <c r="F18" s="26">
        <v>2</v>
      </c>
      <c r="G18" s="11">
        <v>0</v>
      </c>
      <c r="H18" s="12">
        <f t="shared" si="0"/>
        <v>0</v>
      </c>
      <c r="I18" s="13"/>
      <c r="J18" s="12">
        <f t="shared" si="1"/>
        <v>0</v>
      </c>
      <c r="K18" s="14">
        <f t="shared" si="2"/>
        <v>0</v>
      </c>
    </row>
    <row r="19" spans="1:11">
      <c r="A19" s="8">
        <v>15</v>
      </c>
      <c r="B19" s="27" t="s">
        <v>427</v>
      </c>
      <c r="C19" s="27" t="s">
        <v>429</v>
      </c>
      <c r="D19" s="28"/>
      <c r="E19" s="28">
        <v>1</v>
      </c>
      <c r="F19" s="26">
        <v>2</v>
      </c>
      <c r="G19" s="11">
        <v>0</v>
      </c>
      <c r="H19" s="12">
        <f t="shared" si="0"/>
        <v>0</v>
      </c>
      <c r="I19" s="13"/>
      <c r="J19" s="12">
        <f t="shared" si="1"/>
        <v>0</v>
      </c>
      <c r="K19" s="14">
        <f t="shared" si="2"/>
        <v>0</v>
      </c>
    </row>
    <row r="20" spans="1:11">
      <c r="A20" s="8">
        <v>16</v>
      </c>
      <c r="B20" s="27" t="s">
        <v>427</v>
      </c>
      <c r="C20" s="27" t="s">
        <v>430</v>
      </c>
      <c r="D20" s="28"/>
      <c r="E20" s="28">
        <v>1</v>
      </c>
      <c r="F20" s="26">
        <v>2</v>
      </c>
      <c r="G20" s="11">
        <v>0</v>
      </c>
      <c r="H20" s="12">
        <f t="shared" si="0"/>
        <v>0</v>
      </c>
      <c r="I20" s="13"/>
      <c r="J20" s="12">
        <f t="shared" si="1"/>
        <v>0</v>
      </c>
      <c r="K20" s="14">
        <f t="shared" si="2"/>
        <v>0</v>
      </c>
    </row>
    <row r="21" spans="1:11" ht="28.5">
      <c r="A21" s="8">
        <v>17</v>
      </c>
      <c r="B21" s="27" t="s">
        <v>427</v>
      </c>
      <c r="C21" s="27" t="s">
        <v>431</v>
      </c>
      <c r="D21" s="28"/>
      <c r="E21" s="28">
        <v>1</v>
      </c>
      <c r="F21" s="26">
        <v>2</v>
      </c>
      <c r="G21" s="11">
        <v>0</v>
      </c>
      <c r="H21" s="12">
        <f t="shared" si="0"/>
        <v>0</v>
      </c>
      <c r="I21" s="13"/>
      <c r="J21" s="12">
        <f t="shared" si="1"/>
        <v>0</v>
      </c>
      <c r="K21" s="14">
        <f t="shared" si="2"/>
        <v>0</v>
      </c>
    </row>
    <row r="22" spans="1:11">
      <c r="A22" s="8">
        <v>18</v>
      </c>
      <c r="B22" s="27" t="s">
        <v>432</v>
      </c>
      <c r="C22" s="27" t="s">
        <v>433</v>
      </c>
      <c r="D22" s="28"/>
      <c r="E22" s="28">
        <v>1</v>
      </c>
      <c r="F22" s="26">
        <v>2</v>
      </c>
      <c r="G22" s="11">
        <v>0</v>
      </c>
      <c r="H22" s="12">
        <f t="shared" si="0"/>
        <v>0</v>
      </c>
      <c r="I22" s="13"/>
      <c r="J22" s="12">
        <f t="shared" si="1"/>
        <v>0</v>
      </c>
      <c r="K22" s="14">
        <f t="shared" si="2"/>
        <v>0</v>
      </c>
    </row>
    <row r="23" spans="1:11">
      <c r="A23" s="8">
        <v>19</v>
      </c>
      <c r="B23" s="27" t="s">
        <v>432</v>
      </c>
      <c r="C23" s="27" t="s">
        <v>434</v>
      </c>
      <c r="D23" s="28"/>
      <c r="E23" s="28">
        <v>1</v>
      </c>
      <c r="F23" s="26">
        <v>2</v>
      </c>
      <c r="G23" s="11">
        <v>0</v>
      </c>
      <c r="H23" s="12">
        <f t="shared" si="0"/>
        <v>0</v>
      </c>
      <c r="I23" s="13"/>
      <c r="J23" s="12">
        <f t="shared" si="1"/>
        <v>0</v>
      </c>
      <c r="K23" s="14">
        <f t="shared" si="2"/>
        <v>0</v>
      </c>
    </row>
    <row r="24" spans="1:11">
      <c r="A24" s="8">
        <v>20</v>
      </c>
      <c r="B24" s="27" t="s">
        <v>435</v>
      </c>
      <c r="C24" s="27" t="s">
        <v>436</v>
      </c>
      <c r="D24" s="28"/>
      <c r="E24" s="28">
        <v>2</v>
      </c>
      <c r="F24" s="26">
        <v>2</v>
      </c>
      <c r="G24" s="11">
        <v>0</v>
      </c>
      <c r="H24" s="12">
        <f t="shared" si="0"/>
        <v>0</v>
      </c>
      <c r="I24" s="13"/>
      <c r="J24" s="12">
        <f t="shared" si="1"/>
        <v>0</v>
      </c>
      <c r="K24" s="14">
        <f t="shared" si="2"/>
        <v>0</v>
      </c>
    </row>
    <row r="25" spans="1:11" ht="28.5">
      <c r="A25" s="8">
        <v>21</v>
      </c>
      <c r="B25" s="27" t="s">
        <v>437</v>
      </c>
      <c r="C25" s="27" t="s">
        <v>438</v>
      </c>
      <c r="D25" s="28" t="s">
        <v>439</v>
      </c>
      <c r="E25" s="28">
        <v>3</v>
      </c>
      <c r="F25" s="26">
        <v>2</v>
      </c>
      <c r="G25" s="11">
        <v>0</v>
      </c>
      <c r="H25" s="12">
        <f t="shared" si="0"/>
        <v>0</v>
      </c>
      <c r="I25" s="13"/>
      <c r="J25" s="12">
        <f t="shared" si="1"/>
        <v>0</v>
      </c>
      <c r="K25" s="14">
        <f t="shared" si="2"/>
        <v>0</v>
      </c>
    </row>
    <row r="26" spans="1:11" ht="42.75">
      <c r="A26" s="8">
        <v>22</v>
      </c>
      <c r="B26" s="27" t="s">
        <v>440</v>
      </c>
      <c r="C26" s="27" t="s">
        <v>441</v>
      </c>
      <c r="D26" s="28"/>
      <c r="E26" s="28">
        <v>2</v>
      </c>
      <c r="F26" s="26">
        <v>2</v>
      </c>
      <c r="G26" s="11">
        <v>0</v>
      </c>
      <c r="H26" s="12">
        <f t="shared" si="0"/>
        <v>0</v>
      </c>
      <c r="I26" s="13"/>
      <c r="J26" s="12">
        <f t="shared" si="1"/>
        <v>0</v>
      </c>
      <c r="K26" s="14">
        <f t="shared" si="2"/>
        <v>0</v>
      </c>
    </row>
    <row r="27" spans="1:11" ht="28.5">
      <c r="A27" s="8">
        <v>23</v>
      </c>
      <c r="B27" s="27" t="s">
        <v>442</v>
      </c>
      <c r="C27" s="27" t="s">
        <v>443</v>
      </c>
      <c r="D27" s="28" t="s">
        <v>444</v>
      </c>
      <c r="E27" s="28">
        <v>1</v>
      </c>
      <c r="F27" s="26">
        <v>2</v>
      </c>
      <c r="G27" s="11">
        <v>0</v>
      </c>
      <c r="H27" s="12">
        <f t="shared" si="0"/>
        <v>0</v>
      </c>
      <c r="I27" s="13"/>
      <c r="J27" s="12">
        <f t="shared" si="1"/>
        <v>0</v>
      </c>
      <c r="K27" s="14">
        <f t="shared" si="2"/>
        <v>0</v>
      </c>
    </row>
    <row r="28" spans="1:11" ht="28.5">
      <c r="A28" s="8">
        <v>24</v>
      </c>
      <c r="B28" s="27" t="s">
        <v>477</v>
      </c>
      <c r="C28" s="27" t="s">
        <v>478</v>
      </c>
      <c r="D28" s="28" t="s">
        <v>479</v>
      </c>
      <c r="E28" s="28">
        <v>3</v>
      </c>
      <c r="F28" s="26">
        <v>2</v>
      </c>
      <c r="G28" s="11">
        <v>0</v>
      </c>
      <c r="H28" s="12">
        <f t="shared" si="0"/>
        <v>0</v>
      </c>
      <c r="I28" s="13"/>
      <c r="J28" s="12">
        <f t="shared" si="1"/>
        <v>0</v>
      </c>
      <c r="K28" s="14">
        <f t="shared" si="2"/>
        <v>0</v>
      </c>
    </row>
    <row r="29" spans="1:11" ht="28.5">
      <c r="A29" s="8">
        <v>25</v>
      </c>
      <c r="B29" s="27" t="s">
        <v>480</v>
      </c>
      <c r="C29" s="27" t="s">
        <v>481</v>
      </c>
      <c r="D29" s="28"/>
      <c r="E29" s="28">
        <v>1</v>
      </c>
      <c r="F29" s="26">
        <v>2</v>
      </c>
      <c r="G29" s="11">
        <v>0</v>
      </c>
      <c r="H29" s="12">
        <f t="shared" si="0"/>
        <v>0</v>
      </c>
      <c r="I29" s="13"/>
      <c r="J29" s="12">
        <f t="shared" si="1"/>
        <v>0</v>
      </c>
      <c r="K29" s="14">
        <f t="shared" si="2"/>
        <v>0</v>
      </c>
    </row>
    <row r="30" spans="1:11" ht="42.75">
      <c r="A30" s="8">
        <v>26</v>
      </c>
      <c r="B30" s="27" t="s">
        <v>482</v>
      </c>
      <c r="C30" s="27" t="s">
        <v>481</v>
      </c>
      <c r="D30" s="28"/>
      <c r="E30" s="28">
        <v>6</v>
      </c>
      <c r="F30" s="26">
        <v>2</v>
      </c>
      <c r="G30" s="11">
        <v>0</v>
      </c>
      <c r="H30" s="12">
        <f t="shared" si="0"/>
        <v>0</v>
      </c>
      <c r="I30" s="13"/>
      <c r="J30" s="12">
        <f t="shared" si="1"/>
        <v>0</v>
      </c>
      <c r="K30" s="14">
        <f t="shared" si="2"/>
        <v>0</v>
      </c>
    </row>
    <row r="31" spans="1:11" ht="28.5">
      <c r="A31" s="8">
        <v>27</v>
      </c>
      <c r="B31" s="27" t="s">
        <v>480</v>
      </c>
      <c r="C31" s="27" t="s">
        <v>483</v>
      </c>
      <c r="D31" s="28" t="s">
        <v>484</v>
      </c>
      <c r="E31" s="28">
        <v>2</v>
      </c>
      <c r="F31" s="26">
        <v>2</v>
      </c>
      <c r="G31" s="11">
        <v>0</v>
      </c>
      <c r="H31" s="12">
        <f t="shared" si="0"/>
        <v>0</v>
      </c>
      <c r="I31" s="13"/>
      <c r="J31" s="12">
        <f t="shared" si="1"/>
        <v>0</v>
      </c>
      <c r="K31" s="14">
        <f t="shared" si="2"/>
        <v>0</v>
      </c>
    </row>
    <row r="32" spans="1:11" ht="42.75">
      <c r="A32" s="8">
        <v>28</v>
      </c>
      <c r="B32" s="27" t="s">
        <v>485</v>
      </c>
      <c r="C32" s="27" t="s">
        <v>486</v>
      </c>
      <c r="D32" s="28"/>
      <c r="E32" s="28">
        <v>1</v>
      </c>
      <c r="F32" s="26">
        <v>2</v>
      </c>
      <c r="G32" s="11">
        <v>0</v>
      </c>
      <c r="H32" s="12">
        <f t="shared" si="0"/>
        <v>0</v>
      </c>
      <c r="I32" s="13"/>
      <c r="J32" s="12">
        <f t="shared" si="1"/>
        <v>0</v>
      </c>
      <c r="K32" s="14">
        <f t="shared" si="2"/>
        <v>0</v>
      </c>
    </row>
    <row r="33" spans="1:11" ht="57">
      <c r="A33" s="8">
        <v>29</v>
      </c>
      <c r="B33" s="27" t="s">
        <v>487</v>
      </c>
      <c r="C33" s="27" t="s">
        <v>488</v>
      </c>
      <c r="D33" s="28" t="s">
        <v>489</v>
      </c>
      <c r="E33" s="28">
        <v>6</v>
      </c>
      <c r="F33" s="26">
        <v>2</v>
      </c>
      <c r="G33" s="11">
        <v>0</v>
      </c>
      <c r="H33" s="12">
        <f t="shared" si="0"/>
        <v>0</v>
      </c>
      <c r="I33" s="13"/>
      <c r="J33" s="12">
        <f t="shared" si="1"/>
        <v>0</v>
      </c>
      <c r="K33" s="14">
        <f t="shared" si="2"/>
        <v>0</v>
      </c>
    </row>
    <row r="34" spans="1:11" ht="57">
      <c r="A34" s="8">
        <v>30</v>
      </c>
      <c r="B34" s="27" t="s">
        <v>490</v>
      </c>
      <c r="C34" s="27" t="s">
        <v>491</v>
      </c>
      <c r="D34" s="28" t="s">
        <v>492</v>
      </c>
      <c r="E34" s="28">
        <v>1</v>
      </c>
      <c r="F34" s="26">
        <v>2</v>
      </c>
      <c r="G34" s="11">
        <v>0</v>
      </c>
      <c r="H34" s="12">
        <f t="shared" si="0"/>
        <v>0</v>
      </c>
      <c r="I34" s="13"/>
      <c r="J34" s="12">
        <f t="shared" si="1"/>
        <v>0</v>
      </c>
      <c r="K34" s="14">
        <f t="shared" si="2"/>
        <v>0</v>
      </c>
    </row>
    <row r="35" spans="1:11" ht="57">
      <c r="A35" s="8">
        <v>31</v>
      </c>
      <c r="B35" s="27" t="s">
        <v>496</v>
      </c>
      <c r="C35" s="27" t="s">
        <v>497</v>
      </c>
      <c r="D35" s="28"/>
      <c r="E35" s="28">
        <v>1</v>
      </c>
      <c r="F35" s="26">
        <v>2</v>
      </c>
      <c r="G35" s="11">
        <v>0</v>
      </c>
      <c r="H35" s="12">
        <f t="shared" si="0"/>
        <v>0</v>
      </c>
      <c r="I35" s="13"/>
      <c r="J35" s="12">
        <f t="shared" si="1"/>
        <v>0</v>
      </c>
      <c r="K35" s="14">
        <f t="shared" si="2"/>
        <v>0</v>
      </c>
    </row>
    <row r="36" spans="1:11" ht="28.5">
      <c r="A36" s="8">
        <v>32</v>
      </c>
      <c r="B36" s="27" t="s">
        <v>498</v>
      </c>
      <c r="C36" s="27"/>
      <c r="D36" s="28"/>
      <c r="E36" s="28">
        <v>2</v>
      </c>
      <c r="F36" s="26">
        <v>2</v>
      </c>
      <c r="G36" s="11">
        <v>0</v>
      </c>
      <c r="H36" s="12">
        <f t="shared" si="0"/>
        <v>0</v>
      </c>
      <c r="I36" s="13"/>
      <c r="J36" s="12">
        <f t="shared" si="1"/>
        <v>0</v>
      </c>
      <c r="K36" s="14">
        <f t="shared" si="2"/>
        <v>0</v>
      </c>
    </row>
    <row r="37" spans="1:11" ht="42.75">
      <c r="A37" s="8">
        <v>33</v>
      </c>
      <c r="B37" s="27" t="s">
        <v>499</v>
      </c>
      <c r="C37" s="27" t="s">
        <v>500</v>
      </c>
      <c r="D37" s="28" t="s">
        <v>501</v>
      </c>
      <c r="E37" s="28">
        <v>2</v>
      </c>
      <c r="F37" s="26">
        <v>2</v>
      </c>
      <c r="G37" s="11">
        <v>0</v>
      </c>
      <c r="H37" s="12">
        <f t="shared" si="0"/>
        <v>0</v>
      </c>
      <c r="I37" s="13"/>
      <c r="J37" s="12">
        <f t="shared" si="1"/>
        <v>0</v>
      </c>
      <c r="K37" s="14">
        <f t="shared" si="2"/>
        <v>0</v>
      </c>
    </row>
    <row r="38" spans="1:11" ht="28.5">
      <c r="A38" s="8">
        <v>34</v>
      </c>
      <c r="B38" s="27" t="s">
        <v>502</v>
      </c>
      <c r="C38" s="27" t="s">
        <v>503</v>
      </c>
      <c r="D38" s="28"/>
      <c r="E38" s="28">
        <v>1</v>
      </c>
      <c r="F38" s="26">
        <v>2</v>
      </c>
      <c r="G38" s="11">
        <v>0</v>
      </c>
      <c r="H38" s="12">
        <f t="shared" si="0"/>
        <v>0</v>
      </c>
      <c r="I38" s="13"/>
      <c r="J38" s="12">
        <f t="shared" si="1"/>
        <v>0</v>
      </c>
      <c r="K38" s="14">
        <f t="shared" si="2"/>
        <v>0</v>
      </c>
    </row>
    <row r="39" spans="1:11">
      <c r="A39" s="8">
        <v>35</v>
      </c>
      <c r="B39" s="27" t="s">
        <v>504</v>
      </c>
      <c r="C39" s="27" t="s">
        <v>505</v>
      </c>
      <c r="D39" s="28"/>
      <c r="E39" s="28">
        <v>1</v>
      </c>
      <c r="F39" s="26">
        <v>2</v>
      </c>
      <c r="G39" s="11">
        <v>0</v>
      </c>
      <c r="H39" s="12">
        <f t="shared" si="0"/>
        <v>0</v>
      </c>
      <c r="I39" s="13"/>
      <c r="J39" s="12">
        <f t="shared" si="1"/>
        <v>0</v>
      </c>
      <c r="K39" s="14">
        <f t="shared" si="2"/>
        <v>0</v>
      </c>
    </row>
    <row r="40" spans="1:11">
      <c r="A40" s="8">
        <v>36</v>
      </c>
      <c r="B40" s="27" t="s">
        <v>504</v>
      </c>
      <c r="C40" s="27" t="s">
        <v>506</v>
      </c>
      <c r="D40" s="28"/>
      <c r="E40" s="28">
        <v>1</v>
      </c>
      <c r="F40" s="26">
        <v>2</v>
      </c>
      <c r="G40" s="11">
        <v>0</v>
      </c>
      <c r="H40" s="12">
        <f t="shared" si="0"/>
        <v>0</v>
      </c>
      <c r="I40" s="13"/>
      <c r="J40" s="12">
        <f t="shared" si="1"/>
        <v>0</v>
      </c>
      <c r="K40" s="14">
        <f t="shared" si="2"/>
        <v>0</v>
      </c>
    </row>
    <row r="41" spans="1:11">
      <c r="A41" s="8">
        <v>37</v>
      </c>
      <c r="B41" s="27" t="s">
        <v>504</v>
      </c>
      <c r="C41" s="27" t="s">
        <v>507</v>
      </c>
      <c r="D41" s="28"/>
      <c r="E41" s="28">
        <v>2</v>
      </c>
      <c r="F41" s="26">
        <v>2</v>
      </c>
      <c r="G41" s="11">
        <v>0</v>
      </c>
      <c r="H41" s="12">
        <f t="shared" si="0"/>
        <v>0</v>
      </c>
      <c r="I41" s="13"/>
      <c r="J41" s="12">
        <f t="shared" si="1"/>
        <v>0</v>
      </c>
      <c r="K41" s="14">
        <f t="shared" si="2"/>
        <v>0</v>
      </c>
    </row>
    <row r="42" spans="1:11" ht="28.5">
      <c r="A42" s="8">
        <v>38</v>
      </c>
      <c r="B42" s="27" t="s">
        <v>508</v>
      </c>
      <c r="C42" s="27" t="s">
        <v>511</v>
      </c>
      <c r="D42" s="28"/>
      <c r="E42" s="28">
        <v>1</v>
      </c>
      <c r="F42" s="26">
        <v>1</v>
      </c>
      <c r="G42" s="11">
        <v>0</v>
      </c>
      <c r="H42" s="12">
        <f t="shared" si="0"/>
        <v>0</v>
      </c>
      <c r="I42" s="13"/>
      <c r="J42" s="12">
        <f t="shared" si="1"/>
        <v>0</v>
      </c>
      <c r="K42" s="14">
        <f t="shared" si="2"/>
        <v>0</v>
      </c>
    </row>
    <row r="43" spans="1:11">
      <c r="A43" s="8">
        <v>39</v>
      </c>
      <c r="B43" s="27" t="s">
        <v>509</v>
      </c>
      <c r="C43" s="27" t="s">
        <v>510</v>
      </c>
      <c r="D43" s="28"/>
      <c r="E43" s="28">
        <v>1</v>
      </c>
      <c r="F43" s="26">
        <v>1</v>
      </c>
      <c r="G43" s="11">
        <v>0</v>
      </c>
      <c r="H43" s="12">
        <f t="shared" si="0"/>
        <v>0</v>
      </c>
      <c r="I43" s="13"/>
      <c r="J43" s="12">
        <f t="shared" si="1"/>
        <v>0</v>
      </c>
      <c r="K43" s="14">
        <f t="shared" si="2"/>
        <v>0</v>
      </c>
    </row>
    <row r="44" spans="1:11" ht="28.5">
      <c r="A44" s="8">
        <v>40</v>
      </c>
      <c r="B44" s="27" t="s">
        <v>395</v>
      </c>
      <c r="C44" s="27"/>
      <c r="D44" s="28" t="s">
        <v>512</v>
      </c>
      <c r="E44" s="28">
        <v>1</v>
      </c>
      <c r="F44" s="26">
        <v>2</v>
      </c>
      <c r="G44" s="11">
        <v>0</v>
      </c>
      <c r="H44" s="12">
        <f t="shared" si="0"/>
        <v>0</v>
      </c>
      <c r="I44" s="13"/>
      <c r="J44" s="12">
        <f t="shared" si="1"/>
        <v>0</v>
      </c>
      <c r="K44" s="14">
        <f t="shared" si="2"/>
        <v>0</v>
      </c>
    </row>
    <row r="45" spans="1:11" ht="28.5">
      <c r="A45" s="8">
        <v>41</v>
      </c>
      <c r="B45" s="27" t="s">
        <v>513</v>
      </c>
      <c r="C45" s="27" t="s">
        <v>514</v>
      </c>
      <c r="D45" s="28"/>
      <c r="E45" s="28">
        <v>1</v>
      </c>
      <c r="F45" s="26">
        <v>2</v>
      </c>
      <c r="G45" s="11">
        <v>0</v>
      </c>
      <c r="H45" s="12">
        <f t="shared" si="0"/>
        <v>0</v>
      </c>
      <c r="I45" s="13"/>
      <c r="J45" s="12">
        <f t="shared" si="1"/>
        <v>0</v>
      </c>
      <c r="K45" s="14">
        <f t="shared" si="2"/>
        <v>0</v>
      </c>
    </row>
    <row r="46" spans="1:11">
      <c r="A46" s="8">
        <v>42</v>
      </c>
      <c r="B46" s="27" t="s">
        <v>515</v>
      </c>
      <c r="C46" s="27" t="s">
        <v>516</v>
      </c>
      <c r="D46" s="28" t="s">
        <v>517</v>
      </c>
      <c r="E46" s="28">
        <v>2</v>
      </c>
      <c r="F46" s="26">
        <v>2</v>
      </c>
      <c r="G46" s="11">
        <v>0</v>
      </c>
      <c r="H46" s="12">
        <f t="shared" si="0"/>
        <v>0</v>
      </c>
      <c r="I46" s="13"/>
      <c r="J46" s="12">
        <f t="shared" si="1"/>
        <v>0</v>
      </c>
      <c r="K46" s="14">
        <f t="shared" si="2"/>
        <v>0</v>
      </c>
    </row>
    <row r="47" spans="1:11">
      <c r="A47" s="8">
        <v>43</v>
      </c>
      <c r="B47" s="27" t="s">
        <v>519</v>
      </c>
      <c r="C47" s="27" t="s">
        <v>518</v>
      </c>
      <c r="D47" s="28" t="s">
        <v>520</v>
      </c>
      <c r="E47" s="28">
        <v>1</v>
      </c>
      <c r="F47" s="26">
        <v>2</v>
      </c>
      <c r="G47" s="11">
        <v>0</v>
      </c>
      <c r="H47" s="12">
        <f t="shared" si="0"/>
        <v>0</v>
      </c>
      <c r="I47" s="13"/>
      <c r="J47" s="12">
        <f t="shared" si="1"/>
        <v>0</v>
      </c>
      <c r="K47" s="14">
        <f t="shared" si="2"/>
        <v>0</v>
      </c>
    </row>
    <row r="48" spans="1:11" ht="28.5">
      <c r="A48" s="8">
        <v>44</v>
      </c>
      <c r="B48" s="27" t="s">
        <v>521</v>
      </c>
      <c r="C48" s="27" t="s">
        <v>522</v>
      </c>
      <c r="D48" s="28" t="s">
        <v>523</v>
      </c>
      <c r="E48" s="28">
        <v>1</v>
      </c>
      <c r="F48" s="26">
        <v>2</v>
      </c>
      <c r="G48" s="11">
        <v>0</v>
      </c>
      <c r="H48" s="12">
        <f t="shared" si="0"/>
        <v>0</v>
      </c>
      <c r="I48" s="13"/>
      <c r="J48" s="12">
        <f t="shared" si="1"/>
        <v>0</v>
      </c>
      <c r="K48" s="14">
        <f t="shared" si="2"/>
        <v>0</v>
      </c>
    </row>
    <row r="49" spans="1:11">
      <c r="A49" s="8">
        <v>45</v>
      </c>
      <c r="B49" s="27" t="s">
        <v>524</v>
      </c>
      <c r="C49" s="27" t="s">
        <v>526</v>
      </c>
      <c r="D49" s="28" t="s">
        <v>525</v>
      </c>
      <c r="E49" s="28">
        <v>1</v>
      </c>
      <c r="F49" s="26">
        <v>2</v>
      </c>
      <c r="G49" s="11">
        <v>0</v>
      </c>
      <c r="H49" s="12">
        <f t="shared" si="0"/>
        <v>0</v>
      </c>
      <c r="I49" s="13"/>
      <c r="J49" s="12">
        <f t="shared" si="1"/>
        <v>0</v>
      </c>
      <c r="K49" s="14">
        <f t="shared" si="2"/>
        <v>0</v>
      </c>
    </row>
    <row r="50" spans="1:11">
      <c r="A50" s="8">
        <v>46</v>
      </c>
      <c r="B50" s="27" t="s">
        <v>504</v>
      </c>
      <c r="C50" s="27" t="s">
        <v>527</v>
      </c>
      <c r="D50" s="28"/>
      <c r="E50" s="28">
        <v>1</v>
      </c>
      <c r="F50" s="26">
        <v>2</v>
      </c>
      <c r="G50" s="11">
        <v>0</v>
      </c>
      <c r="H50" s="12">
        <f t="shared" si="0"/>
        <v>0</v>
      </c>
      <c r="I50" s="13"/>
      <c r="J50" s="12">
        <f t="shared" si="1"/>
        <v>0</v>
      </c>
      <c r="K50" s="14">
        <f t="shared" si="2"/>
        <v>0</v>
      </c>
    </row>
    <row r="51" spans="1:11">
      <c r="A51" s="8">
        <v>47</v>
      </c>
      <c r="B51" s="27" t="s">
        <v>417</v>
      </c>
      <c r="C51" s="27" t="s">
        <v>528</v>
      </c>
      <c r="D51" s="28"/>
      <c r="E51" s="28">
        <v>1</v>
      </c>
      <c r="F51" s="26">
        <v>2</v>
      </c>
      <c r="G51" s="11">
        <v>0</v>
      </c>
      <c r="H51" s="12">
        <f t="shared" si="0"/>
        <v>0</v>
      </c>
      <c r="I51" s="13"/>
      <c r="J51" s="12">
        <f t="shared" si="1"/>
        <v>0</v>
      </c>
      <c r="K51" s="14">
        <f t="shared" si="2"/>
        <v>0</v>
      </c>
    </row>
    <row r="52" spans="1:11">
      <c r="A52" s="8">
        <v>48</v>
      </c>
      <c r="B52" s="27" t="s">
        <v>545</v>
      </c>
      <c r="C52" s="27" t="s">
        <v>546</v>
      </c>
      <c r="D52" s="28" t="s">
        <v>547</v>
      </c>
      <c r="E52" s="28">
        <v>1</v>
      </c>
      <c r="F52" s="26">
        <v>2</v>
      </c>
      <c r="G52" s="11">
        <v>0</v>
      </c>
      <c r="H52" s="12">
        <f t="shared" si="0"/>
        <v>0</v>
      </c>
      <c r="I52" s="13"/>
      <c r="J52" s="12">
        <f t="shared" si="1"/>
        <v>0</v>
      </c>
      <c r="K52" s="14">
        <f t="shared" si="2"/>
        <v>0</v>
      </c>
    </row>
    <row r="53" spans="1:11" ht="28.5">
      <c r="A53" s="8">
        <v>49</v>
      </c>
      <c r="B53" s="27" t="s">
        <v>548</v>
      </c>
      <c r="C53" s="27" t="s">
        <v>549</v>
      </c>
      <c r="D53" s="28"/>
      <c r="E53" s="28">
        <v>1</v>
      </c>
      <c r="F53" s="26">
        <v>2</v>
      </c>
      <c r="G53" s="11">
        <v>0</v>
      </c>
      <c r="H53" s="12">
        <f t="shared" si="0"/>
        <v>0</v>
      </c>
      <c r="I53" s="13"/>
      <c r="J53" s="12">
        <f t="shared" si="1"/>
        <v>0</v>
      </c>
      <c r="K53" s="14">
        <f t="shared" si="2"/>
        <v>0</v>
      </c>
    </row>
    <row r="54" spans="1:11">
      <c r="A54" s="8">
        <v>50</v>
      </c>
      <c r="B54" s="27" t="s">
        <v>550</v>
      </c>
      <c r="C54" s="27" t="s">
        <v>505</v>
      </c>
      <c r="D54" s="28"/>
      <c r="E54" s="28">
        <v>1</v>
      </c>
      <c r="F54" s="26">
        <v>2</v>
      </c>
      <c r="G54" s="11">
        <v>0</v>
      </c>
      <c r="H54" s="12">
        <f t="shared" si="0"/>
        <v>0</v>
      </c>
      <c r="I54" s="13"/>
      <c r="J54" s="12">
        <f t="shared" si="1"/>
        <v>0</v>
      </c>
      <c r="K54" s="14">
        <f t="shared" si="2"/>
        <v>0</v>
      </c>
    </row>
    <row r="55" spans="1:11" ht="42.75">
      <c r="A55" s="8">
        <v>51</v>
      </c>
      <c r="B55" s="27" t="s">
        <v>551</v>
      </c>
      <c r="C55" s="27" t="s">
        <v>552</v>
      </c>
      <c r="D55" s="28" t="s">
        <v>553</v>
      </c>
      <c r="E55" s="28">
        <v>1</v>
      </c>
      <c r="F55" s="26">
        <v>2</v>
      </c>
      <c r="G55" s="11">
        <v>0</v>
      </c>
      <c r="H55" s="12">
        <f t="shared" si="0"/>
        <v>0</v>
      </c>
      <c r="I55" s="13"/>
      <c r="J55" s="12">
        <f t="shared" si="1"/>
        <v>0</v>
      </c>
      <c r="K55" s="14">
        <f t="shared" si="2"/>
        <v>0</v>
      </c>
    </row>
    <row r="56" spans="1:11" ht="28.5">
      <c r="A56" s="8">
        <v>52</v>
      </c>
      <c r="B56" s="27" t="s">
        <v>554</v>
      </c>
      <c r="C56" s="27" t="s">
        <v>555</v>
      </c>
      <c r="D56" s="28"/>
      <c r="E56" s="28">
        <v>1</v>
      </c>
      <c r="F56" s="26">
        <v>2</v>
      </c>
      <c r="G56" s="11">
        <v>0</v>
      </c>
      <c r="H56" s="12">
        <f t="shared" si="0"/>
        <v>0</v>
      </c>
      <c r="I56" s="13"/>
      <c r="J56" s="12">
        <f t="shared" si="1"/>
        <v>0</v>
      </c>
      <c r="K56" s="14">
        <f t="shared" si="2"/>
        <v>0</v>
      </c>
    </row>
    <row r="57" spans="1:11" ht="42.75">
      <c r="A57" s="8">
        <v>53</v>
      </c>
      <c r="B57" s="27" t="s">
        <v>567</v>
      </c>
      <c r="C57" s="27" t="s">
        <v>568</v>
      </c>
      <c r="D57" s="28"/>
      <c r="E57" s="28">
        <v>1</v>
      </c>
      <c r="F57" s="26">
        <v>2</v>
      </c>
      <c r="G57" s="11">
        <v>0</v>
      </c>
      <c r="H57" s="12">
        <f t="shared" ref="H57:H60" si="3">E57*F57*G57</f>
        <v>0</v>
      </c>
      <c r="I57" s="13"/>
      <c r="J57" s="12">
        <f t="shared" ref="J57:J60" si="4">H57*I57%</f>
        <v>0</v>
      </c>
      <c r="K57" s="14">
        <f t="shared" ref="K57:K60" si="5">H57+J57</f>
        <v>0</v>
      </c>
    </row>
    <row r="58" spans="1:11" ht="57">
      <c r="A58" s="8">
        <v>54</v>
      </c>
      <c r="B58" s="27" t="s">
        <v>569</v>
      </c>
      <c r="C58" s="27"/>
      <c r="D58" s="28" t="s">
        <v>570</v>
      </c>
      <c r="E58" s="28">
        <v>1</v>
      </c>
      <c r="F58" s="26">
        <v>2</v>
      </c>
      <c r="G58" s="11">
        <v>0</v>
      </c>
      <c r="H58" s="12">
        <f t="shared" si="3"/>
        <v>0</v>
      </c>
      <c r="I58" s="13"/>
      <c r="J58" s="12">
        <f t="shared" si="4"/>
        <v>0</v>
      </c>
      <c r="K58" s="14">
        <f t="shared" si="5"/>
        <v>0</v>
      </c>
    </row>
    <row r="59" spans="1:11">
      <c r="A59" s="8">
        <v>55</v>
      </c>
      <c r="B59" s="27" t="s">
        <v>593</v>
      </c>
      <c r="C59" s="27" t="s">
        <v>594</v>
      </c>
      <c r="D59" s="28"/>
      <c r="E59" s="28">
        <v>1</v>
      </c>
      <c r="F59" s="26">
        <v>2</v>
      </c>
      <c r="G59" s="11">
        <v>0</v>
      </c>
      <c r="H59" s="12">
        <f t="shared" si="3"/>
        <v>0</v>
      </c>
      <c r="I59" s="13"/>
      <c r="J59" s="12">
        <f t="shared" si="4"/>
        <v>0</v>
      </c>
      <c r="K59" s="14">
        <f t="shared" si="5"/>
        <v>0</v>
      </c>
    </row>
    <row r="60" spans="1:11" ht="28.5">
      <c r="A60" s="8">
        <v>56</v>
      </c>
      <c r="B60" s="27" t="s">
        <v>595</v>
      </c>
      <c r="C60" s="27" t="s">
        <v>596</v>
      </c>
      <c r="D60" s="28"/>
      <c r="E60" s="28">
        <v>2</v>
      </c>
      <c r="F60" s="26"/>
      <c r="G60" s="11">
        <v>0</v>
      </c>
      <c r="H60" s="12">
        <f t="shared" si="3"/>
        <v>0</v>
      </c>
      <c r="I60" s="13"/>
      <c r="J60" s="12">
        <f t="shared" si="4"/>
        <v>0</v>
      </c>
      <c r="K60" s="14">
        <f t="shared" si="5"/>
        <v>0</v>
      </c>
    </row>
    <row r="61" spans="1:11" ht="15.75" thickBot="1">
      <c r="A61" s="57" t="s">
        <v>23</v>
      </c>
      <c r="B61" s="57"/>
      <c r="C61" s="57"/>
      <c r="D61" s="57"/>
      <c r="E61" s="57"/>
      <c r="F61" s="57"/>
      <c r="G61" s="18" t="s">
        <v>24</v>
      </c>
      <c r="H61" s="19">
        <f>SUM(H5:H60)</f>
        <v>0</v>
      </c>
      <c r="I61" s="20" t="s">
        <v>24</v>
      </c>
      <c r="J61" s="19">
        <f>SUM(J5:J60)</f>
        <v>0</v>
      </c>
      <c r="K61" s="21">
        <f>SUM(K5:K60)</f>
        <v>0</v>
      </c>
    </row>
  </sheetData>
  <mergeCells count="4">
    <mergeCell ref="A3:F3"/>
    <mergeCell ref="A61:F61"/>
    <mergeCell ref="A1:C1"/>
    <mergeCell ref="I1:K1"/>
  </mergeCells>
  <phoneticPr fontId="6" type="noConversion"/>
  <pageMargins left="0.7" right="0.7" top="0.75" bottom="0.75" header="0.3" footer="0.3"/>
  <pageSetup paperSize="9" scale="45" orientation="portrait" horizontalDpi="0" verticalDpi="0" r:id="rId1"/>
  <rowBreaks count="1" manualBreakCount="1">
    <brk id="35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9F37B-3484-4AFA-AE86-D450388BC801}">
  <sheetPr>
    <pageSetUpPr fitToPage="1"/>
  </sheetPr>
  <dimension ref="A1:K8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4.42578125" style="38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655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47.25" customHeight="1">
      <c r="A5" s="8">
        <v>1</v>
      </c>
      <c r="B5" s="27" t="s">
        <v>529</v>
      </c>
      <c r="C5" s="28" t="s">
        <v>530</v>
      </c>
      <c r="D5" s="28" t="s">
        <v>456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57">
      <c r="A6" s="15">
        <v>2</v>
      </c>
      <c r="B6" s="27" t="s">
        <v>532</v>
      </c>
      <c r="C6" s="28" t="s">
        <v>531</v>
      </c>
      <c r="D6" s="28" t="s">
        <v>456</v>
      </c>
      <c r="E6" s="28">
        <v>1</v>
      </c>
      <c r="F6" s="26">
        <v>2</v>
      </c>
      <c r="G6" s="11">
        <v>0</v>
      </c>
      <c r="H6" s="12">
        <f t="shared" ref="H6:H7" si="0">E6*F6*G6</f>
        <v>0</v>
      </c>
      <c r="I6" s="13"/>
      <c r="J6" s="12">
        <f t="shared" ref="J6:J7" si="1">H6*I6%</f>
        <v>0</v>
      </c>
      <c r="K6" s="14">
        <f t="shared" ref="K6:K7" si="2">H6+J6</f>
        <v>0</v>
      </c>
    </row>
    <row r="7" spans="1:11" ht="57">
      <c r="A7" s="8">
        <v>3</v>
      </c>
      <c r="B7" s="27" t="s">
        <v>533</v>
      </c>
      <c r="C7" s="28" t="s">
        <v>534</v>
      </c>
      <c r="D7" s="28" t="s">
        <v>535</v>
      </c>
      <c r="E7" s="28">
        <v>2</v>
      </c>
      <c r="F7" s="26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15.75" thickBot="1">
      <c r="A8" s="57" t="s">
        <v>23</v>
      </c>
      <c r="B8" s="57"/>
      <c r="C8" s="57"/>
      <c r="D8" s="57"/>
      <c r="E8" s="57"/>
      <c r="F8" s="57"/>
      <c r="G8" s="18" t="s">
        <v>24</v>
      </c>
      <c r="H8" s="19">
        <f>SUM(H5:H7)</f>
        <v>0</v>
      </c>
      <c r="I8" s="20" t="s">
        <v>24</v>
      </c>
      <c r="J8" s="19">
        <f>SUM(J5:J7)</f>
        <v>0</v>
      </c>
      <c r="K8" s="21">
        <f>SUM(K5:K7)</f>
        <v>0</v>
      </c>
    </row>
  </sheetData>
  <mergeCells count="4">
    <mergeCell ref="A3:F3"/>
    <mergeCell ref="A8:F8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93124-1CA4-4A15-88D5-B4C69D095663}">
  <sheetPr>
    <pageSetUpPr fitToPage="1"/>
  </sheetPr>
  <dimension ref="A1:K7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4.42578125" style="37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656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36" customHeight="1">
      <c r="A5" s="8">
        <v>1</v>
      </c>
      <c r="B5" s="27" t="s">
        <v>536</v>
      </c>
      <c r="C5" s="28" t="s">
        <v>537</v>
      </c>
      <c r="D5" s="28" t="s">
        <v>538</v>
      </c>
      <c r="E5" s="28">
        <v>2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15">
        <v>2</v>
      </c>
      <c r="B6" s="27" t="s">
        <v>539</v>
      </c>
      <c r="C6" s="28" t="s">
        <v>540</v>
      </c>
      <c r="D6" s="28" t="s">
        <v>538</v>
      </c>
      <c r="E6" s="28">
        <v>1</v>
      </c>
      <c r="F6" s="26">
        <v>2</v>
      </c>
      <c r="G6" s="11">
        <v>0</v>
      </c>
      <c r="H6" s="12">
        <f>E6*F6*G6</f>
        <v>0</v>
      </c>
      <c r="I6" s="13"/>
      <c r="J6" s="12">
        <f>H6*I6%</f>
        <v>0</v>
      </c>
      <c r="K6" s="14">
        <f>H6+J6</f>
        <v>0</v>
      </c>
    </row>
    <row r="7" spans="1:11" ht="15.75" thickBot="1">
      <c r="A7" s="57" t="s">
        <v>23</v>
      </c>
      <c r="B7" s="57"/>
      <c r="C7" s="57"/>
      <c r="D7" s="57"/>
      <c r="E7" s="57"/>
      <c r="F7" s="57"/>
      <c r="G7" s="18" t="s">
        <v>24</v>
      </c>
      <c r="H7" s="19">
        <f>SUM(H5:H6)</f>
        <v>0</v>
      </c>
      <c r="I7" s="20" t="s">
        <v>24</v>
      </c>
      <c r="J7" s="19">
        <f>SUM(J5:J6)</f>
        <v>0</v>
      </c>
      <c r="K7" s="21">
        <f>SUM(K5:K6)</f>
        <v>0</v>
      </c>
    </row>
  </sheetData>
  <mergeCells count="4">
    <mergeCell ref="A3:F3"/>
    <mergeCell ref="A7:F7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4A853-E82A-4F08-86D1-CF223F9A3BC5}">
  <sheetPr>
    <pageSetUpPr fitToPage="1"/>
  </sheetPr>
  <dimension ref="A1:K6"/>
  <sheetViews>
    <sheetView zoomScaleNormal="100" workbookViewId="0">
      <selection activeCell="D5" sqref="D5"/>
    </sheetView>
  </sheetViews>
  <sheetFormatPr defaultRowHeight="15"/>
  <cols>
    <col min="1" max="1" width="7" customWidth="1"/>
    <col min="2" max="2" width="14.42578125" style="24" customWidth="1"/>
    <col min="3" max="3" width="14.42578125" style="37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657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36" customHeight="1">
      <c r="A5" s="8">
        <v>1</v>
      </c>
      <c r="B5" s="27" t="s">
        <v>541</v>
      </c>
      <c r="C5" s="28" t="s">
        <v>543</v>
      </c>
      <c r="D5" s="28" t="s">
        <v>542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0686D-6077-4C02-8492-F19C963A53C4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4.42578125" style="37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658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36" customHeight="1">
      <c r="A5" s="8">
        <v>1</v>
      </c>
      <c r="B5" s="27" t="s">
        <v>208</v>
      </c>
      <c r="C5" s="28" t="s">
        <v>544</v>
      </c>
      <c r="D5" s="28" t="s">
        <v>259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20513-A30B-4C33-884E-5119B655DC13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4.42578125" style="37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614</v>
      </c>
      <c r="J1" s="58"/>
      <c r="K1" s="58"/>
    </row>
    <row r="3" spans="1:11">
      <c r="A3" s="56" t="s">
        <v>659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36" customHeight="1">
      <c r="A5" s="8">
        <v>1</v>
      </c>
      <c r="B5" s="27" t="s">
        <v>572</v>
      </c>
      <c r="C5" s="28" t="s">
        <v>573</v>
      </c>
      <c r="D5" s="28" t="s">
        <v>574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A825-C42E-47C4-804D-F69A42DFF2F7}">
  <sheetPr>
    <pageSetUpPr fitToPage="1"/>
  </sheetPr>
  <dimension ref="A1:K6"/>
  <sheetViews>
    <sheetView zoomScaleNormal="100" workbookViewId="0">
      <selection activeCell="Q33" sqref="Q33"/>
    </sheetView>
  </sheetViews>
  <sheetFormatPr defaultRowHeight="15"/>
  <cols>
    <col min="1" max="1" width="7" customWidth="1"/>
    <col min="2" max="2" width="16.85546875" style="24" customWidth="1"/>
    <col min="3" max="3" width="14.42578125" style="37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660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51" customHeight="1">
      <c r="A5" s="8">
        <v>1</v>
      </c>
      <c r="B5" s="27" t="s">
        <v>575</v>
      </c>
      <c r="C5" s="28" t="s">
        <v>576</v>
      </c>
      <c r="D5" s="28" t="s">
        <v>577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ACAD-3B2E-4927-9B27-C4BA98FC759D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4.42578125" style="37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661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72" customHeight="1">
      <c r="A5" s="8">
        <v>1</v>
      </c>
      <c r="B5" s="27" t="s">
        <v>578</v>
      </c>
      <c r="C5" s="28" t="s">
        <v>579</v>
      </c>
      <c r="D5" s="28" t="s">
        <v>580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9C0A-7C13-45B9-9C4C-A24073C0F30F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4.42578125" style="37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662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72" customHeight="1">
      <c r="A5" s="8">
        <v>1</v>
      </c>
      <c r="B5" s="27" t="s">
        <v>581</v>
      </c>
      <c r="C5" s="28" t="s">
        <v>582</v>
      </c>
      <c r="D5" s="28" t="s">
        <v>583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9D9E-5838-45D5-BACF-D77C19F10F77}">
  <sheetPr>
    <pageSetUpPr fitToPage="1"/>
  </sheetPr>
  <dimension ref="A1:K11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7.85546875" customWidth="1"/>
    <col min="3" max="3" width="13.42578125" customWidth="1"/>
    <col min="4" max="4" width="14.5703125" customWidth="1"/>
    <col min="6" max="6" width="13.42578125" customWidth="1"/>
    <col min="7" max="7" width="16.5703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618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>
      <c r="A5" s="8" t="s">
        <v>11</v>
      </c>
      <c r="B5" s="9" t="s">
        <v>28</v>
      </c>
      <c r="C5" s="9" t="s">
        <v>36</v>
      </c>
      <c r="D5" s="9" t="s">
        <v>37</v>
      </c>
      <c r="E5" s="10">
        <v>2</v>
      </c>
      <c r="F5" s="10">
        <v>2</v>
      </c>
      <c r="G5" s="11">
        <v>0</v>
      </c>
      <c r="H5" s="12">
        <f t="shared" ref="H5" si="0">E5*F5*G5</f>
        <v>0</v>
      </c>
      <c r="I5" s="13"/>
      <c r="J5" s="12">
        <f t="shared" ref="J5" si="1">H5*I5%</f>
        <v>0</v>
      </c>
      <c r="K5" s="14">
        <f t="shared" ref="K5" si="2">H5+J5</f>
        <v>0</v>
      </c>
    </row>
    <row r="6" spans="1:11" ht="35.25" customHeight="1">
      <c r="A6" s="15" t="s">
        <v>15</v>
      </c>
      <c r="B6" s="22" t="s">
        <v>31</v>
      </c>
      <c r="C6" s="16" t="s">
        <v>38</v>
      </c>
      <c r="D6" s="16" t="s">
        <v>39</v>
      </c>
      <c r="E6" s="17">
        <v>1</v>
      </c>
      <c r="F6" s="17">
        <v>2</v>
      </c>
      <c r="G6" s="11">
        <v>0</v>
      </c>
      <c r="H6" s="12">
        <f t="shared" ref="H6:H10" si="3">E6*F6*G6</f>
        <v>0</v>
      </c>
      <c r="I6" s="13"/>
      <c r="J6" s="12">
        <f t="shared" ref="J6:J10" si="4">H6*I6%</f>
        <v>0</v>
      </c>
      <c r="K6" s="14">
        <f t="shared" ref="K6:K10" si="5">H6+J6</f>
        <v>0</v>
      </c>
    </row>
    <row r="7" spans="1:11">
      <c r="A7" s="15" t="s">
        <v>17</v>
      </c>
      <c r="B7" s="9" t="s">
        <v>28</v>
      </c>
      <c r="C7" s="16" t="s">
        <v>40</v>
      </c>
      <c r="D7" s="9" t="s">
        <v>41</v>
      </c>
      <c r="E7" s="17">
        <v>1</v>
      </c>
      <c r="F7" s="17">
        <v>2</v>
      </c>
      <c r="G7" s="11">
        <v>0</v>
      </c>
      <c r="H7" s="12">
        <f t="shared" si="3"/>
        <v>0</v>
      </c>
      <c r="I7" s="13"/>
      <c r="J7" s="12">
        <f t="shared" si="4"/>
        <v>0</v>
      </c>
      <c r="K7" s="14">
        <f t="shared" si="5"/>
        <v>0</v>
      </c>
    </row>
    <row r="8" spans="1:11">
      <c r="A8" s="15" t="s">
        <v>19</v>
      </c>
      <c r="B8" s="9" t="s">
        <v>28</v>
      </c>
      <c r="C8" s="16" t="s">
        <v>42</v>
      </c>
      <c r="D8" s="16" t="s">
        <v>43</v>
      </c>
      <c r="E8" s="17">
        <v>1</v>
      </c>
      <c r="F8" s="17">
        <v>2</v>
      </c>
      <c r="G8" s="11">
        <v>0</v>
      </c>
      <c r="H8" s="12">
        <f t="shared" si="3"/>
        <v>0</v>
      </c>
      <c r="I8" s="13"/>
      <c r="J8" s="12">
        <f t="shared" si="4"/>
        <v>0</v>
      </c>
      <c r="K8" s="14">
        <f t="shared" si="5"/>
        <v>0</v>
      </c>
    </row>
    <row r="9" spans="1:11" ht="28.5">
      <c r="A9" s="39">
        <v>5</v>
      </c>
      <c r="B9" s="23" t="s">
        <v>560</v>
      </c>
      <c r="C9" s="16" t="s">
        <v>561</v>
      </c>
      <c r="D9" s="9"/>
      <c r="E9" s="17">
        <v>1</v>
      </c>
      <c r="F9" s="17">
        <v>2</v>
      </c>
      <c r="G9" s="11">
        <v>0</v>
      </c>
      <c r="H9" s="12">
        <f t="shared" si="3"/>
        <v>0</v>
      </c>
      <c r="I9" s="13"/>
      <c r="J9" s="12">
        <f t="shared" si="4"/>
        <v>0</v>
      </c>
      <c r="K9" s="14">
        <f t="shared" si="5"/>
        <v>0</v>
      </c>
    </row>
    <row r="10" spans="1:11" ht="85.5">
      <c r="A10" s="39">
        <v>6</v>
      </c>
      <c r="B10" s="23" t="s">
        <v>562</v>
      </c>
      <c r="C10" s="16" t="s">
        <v>563</v>
      </c>
      <c r="D10" s="16" t="s">
        <v>399</v>
      </c>
      <c r="E10" s="17">
        <v>1</v>
      </c>
      <c r="F10" s="17">
        <v>2</v>
      </c>
      <c r="G10" s="11">
        <v>0</v>
      </c>
      <c r="H10" s="12">
        <f t="shared" si="3"/>
        <v>0</v>
      </c>
      <c r="I10" s="13"/>
      <c r="J10" s="12">
        <f t="shared" si="4"/>
        <v>0</v>
      </c>
      <c r="K10" s="14">
        <f t="shared" si="5"/>
        <v>0</v>
      </c>
    </row>
    <row r="11" spans="1:11" ht="15.75" thickBot="1">
      <c r="A11" s="57" t="s">
        <v>23</v>
      </c>
      <c r="B11" s="57"/>
      <c r="C11" s="57"/>
      <c r="D11" s="57"/>
      <c r="E11" s="57"/>
      <c r="F11" s="57"/>
      <c r="G11" s="18" t="s">
        <v>24</v>
      </c>
      <c r="H11" s="19">
        <f>SUM(H5:H10)</f>
        <v>0</v>
      </c>
      <c r="I11" s="19" t="s">
        <v>24</v>
      </c>
      <c r="J11" s="19">
        <f t="shared" ref="J11:K11" si="6">SUM(J5:J10)</f>
        <v>0</v>
      </c>
      <c r="K11" s="19">
        <f t="shared" si="6"/>
        <v>0</v>
      </c>
    </row>
  </sheetData>
  <mergeCells count="4">
    <mergeCell ref="A3:F3"/>
    <mergeCell ref="A11:F11"/>
    <mergeCell ref="A1:C1"/>
    <mergeCell ref="I1:K1"/>
  </mergeCells>
  <phoneticPr fontId="6" type="noConversion"/>
  <pageMargins left="0.7" right="0.7" top="0.75" bottom="0.75" header="0.3" footer="0.3"/>
  <pageSetup paperSize="9" scale="95" orientation="landscape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29FA5-8703-4869-9291-AEA372346D48}">
  <sheetPr>
    <pageSetUpPr fitToPage="1"/>
  </sheetPr>
  <dimension ref="A1:K7"/>
  <sheetViews>
    <sheetView zoomScaleNormal="100" workbookViewId="0">
      <selection activeCell="G7" sqref="G7"/>
    </sheetView>
  </sheetViews>
  <sheetFormatPr defaultRowHeight="15"/>
  <cols>
    <col min="1" max="1" width="7" customWidth="1"/>
    <col min="2" max="2" width="16.85546875" style="24" customWidth="1"/>
    <col min="3" max="3" width="14.42578125" style="37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663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33" customHeight="1">
      <c r="A5" s="28">
        <v>1</v>
      </c>
      <c r="B5" s="27" t="s">
        <v>589</v>
      </c>
      <c r="C5" s="28"/>
      <c r="D5" s="28" t="s">
        <v>590</v>
      </c>
      <c r="E5" s="28">
        <v>13</v>
      </c>
      <c r="F5" s="28">
        <v>2</v>
      </c>
      <c r="G5" s="49">
        <v>0</v>
      </c>
      <c r="H5" s="50">
        <f>E5*F5*G5</f>
        <v>0</v>
      </c>
      <c r="I5" s="51"/>
      <c r="J5" s="50">
        <f>H5*I5%</f>
        <v>0</v>
      </c>
      <c r="K5" s="50">
        <f>H5+J5</f>
        <v>0</v>
      </c>
    </row>
    <row r="6" spans="1:11" ht="33.75" customHeight="1">
      <c r="A6" s="28">
        <v>2</v>
      </c>
      <c r="B6" s="27" t="s">
        <v>591</v>
      </c>
      <c r="C6" s="28"/>
      <c r="D6" s="28" t="s">
        <v>592</v>
      </c>
      <c r="E6" s="28">
        <v>52</v>
      </c>
      <c r="F6" s="28">
        <v>2</v>
      </c>
      <c r="G6" s="49">
        <v>0</v>
      </c>
      <c r="H6" s="50">
        <f>E6*F6*G6</f>
        <v>0</v>
      </c>
      <c r="I6" s="51"/>
      <c r="J6" s="50">
        <f t="shared" ref="J6" si="0">H6*I6%</f>
        <v>0</v>
      </c>
      <c r="K6" s="50">
        <f t="shared" ref="K6" si="1">H6+J6</f>
        <v>0</v>
      </c>
    </row>
    <row r="7" spans="1:11" ht="15.75" thickBot="1">
      <c r="A7" s="59" t="s">
        <v>23</v>
      </c>
      <c r="B7" s="59"/>
      <c r="C7" s="59"/>
      <c r="D7" s="59"/>
      <c r="E7" s="59"/>
      <c r="F7" s="59"/>
      <c r="G7" s="45" t="s">
        <v>24</v>
      </c>
      <c r="H7" s="46">
        <f>SUM(H5:H6)</f>
        <v>0</v>
      </c>
      <c r="I7" s="47" t="s">
        <v>24</v>
      </c>
      <c r="J7" s="46">
        <f>SUM(J5:J6)</f>
        <v>0</v>
      </c>
      <c r="K7" s="48">
        <f>SUM(K5:K6)</f>
        <v>0</v>
      </c>
    </row>
  </sheetData>
  <mergeCells count="4">
    <mergeCell ref="A3:F3"/>
    <mergeCell ref="A7:F7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3DA4C-0979-4840-9F53-2FBE9508BEC5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6.85546875" style="24" customWidth="1"/>
    <col min="3" max="3" width="14.42578125" style="37" customWidth="1"/>
    <col min="4" max="4" width="12.140625" style="30" bestFit="1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664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36" customHeight="1">
      <c r="A5" s="8">
        <v>1</v>
      </c>
      <c r="B5" s="27" t="s">
        <v>571</v>
      </c>
      <c r="C5" s="28" t="s">
        <v>599</v>
      </c>
      <c r="D5" s="28" t="s">
        <v>600</v>
      </c>
      <c r="E5" s="28">
        <v>1</v>
      </c>
      <c r="F5" s="26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scale="9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26363-3E34-43A0-B50C-55045D93C2F3}">
  <sheetPr>
    <pageSetUpPr fitToPage="1"/>
  </sheetPr>
  <dimension ref="A1:K15"/>
  <sheetViews>
    <sheetView zoomScaleNormal="100" workbookViewId="0">
      <selection activeCell="A3" sqref="A3:F3"/>
    </sheetView>
  </sheetViews>
  <sheetFormatPr defaultRowHeight="15"/>
  <cols>
    <col min="1" max="1" width="7" customWidth="1"/>
    <col min="2" max="2" width="1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619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3" t="s">
        <v>44</v>
      </c>
      <c r="C5" s="23" t="s">
        <v>46</v>
      </c>
      <c r="D5" s="9" t="s">
        <v>61</v>
      </c>
      <c r="E5" s="10">
        <v>1</v>
      </c>
      <c r="F5" s="10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28.5">
      <c r="A6" s="15">
        <v>2</v>
      </c>
      <c r="B6" s="22" t="s">
        <v>45</v>
      </c>
      <c r="C6" s="22" t="s">
        <v>49</v>
      </c>
      <c r="D6" s="9" t="s">
        <v>61</v>
      </c>
      <c r="E6" s="17">
        <v>4</v>
      </c>
      <c r="F6" s="17">
        <v>2</v>
      </c>
      <c r="G6" s="11">
        <v>0</v>
      </c>
      <c r="H6" s="12">
        <f t="shared" ref="H6:H14" si="0">E6*F6*G6</f>
        <v>0</v>
      </c>
      <c r="I6" s="13"/>
      <c r="J6" s="12">
        <f t="shared" ref="J6:J14" si="1">H6*I6%</f>
        <v>0</v>
      </c>
      <c r="K6" s="14">
        <f t="shared" ref="K6:K14" si="2">H6+J6</f>
        <v>0</v>
      </c>
    </row>
    <row r="7" spans="1:11" ht="28.5">
      <c r="A7" s="8">
        <v>3</v>
      </c>
      <c r="B7" s="22" t="s">
        <v>47</v>
      </c>
      <c r="C7" s="22" t="s">
        <v>48</v>
      </c>
      <c r="D7" s="9" t="s">
        <v>61</v>
      </c>
      <c r="E7" s="17">
        <v>1</v>
      </c>
      <c r="F7" s="17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28.5">
      <c r="A8" s="8">
        <v>4</v>
      </c>
      <c r="B8" s="22" t="s">
        <v>47</v>
      </c>
      <c r="C8" s="22" t="s">
        <v>604</v>
      </c>
      <c r="D8" s="9" t="s">
        <v>61</v>
      </c>
      <c r="E8" s="17">
        <v>1</v>
      </c>
      <c r="F8" s="17">
        <v>2</v>
      </c>
      <c r="G8" s="11">
        <v>0</v>
      </c>
      <c r="H8" s="12">
        <f t="shared" ref="H8" si="3">E8*F8*G8</f>
        <v>0</v>
      </c>
      <c r="I8" s="13"/>
      <c r="J8" s="12">
        <f t="shared" ref="J8" si="4">H8*I8%</f>
        <v>0</v>
      </c>
      <c r="K8" s="14">
        <f t="shared" ref="K8" si="5">H8+J8</f>
        <v>0</v>
      </c>
    </row>
    <row r="9" spans="1:11" ht="28.5">
      <c r="A9" s="8">
        <v>5</v>
      </c>
      <c r="B9" s="22" t="s">
        <v>50</v>
      </c>
      <c r="C9" s="22" t="s">
        <v>51</v>
      </c>
      <c r="D9" s="9" t="s">
        <v>61</v>
      </c>
      <c r="E9" s="17">
        <v>1</v>
      </c>
      <c r="F9" s="10">
        <v>2</v>
      </c>
      <c r="G9" s="11">
        <v>0</v>
      </c>
      <c r="H9" s="12">
        <f t="shared" si="0"/>
        <v>0</v>
      </c>
      <c r="I9" s="13"/>
      <c r="J9" s="12">
        <f t="shared" si="1"/>
        <v>0</v>
      </c>
      <c r="K9" s="14">
        <f t="shared" si="2"/>
        <v>0</v>
      </c>
    </row>
    <row r="10" spans="1:11" ht="28.5">
      <c r="A10" s="15">
        <v>5</v>
      </c>
      <c r="B10" s="22" t="s">
        <v>50</v>
      </c>
      <c r="C10" s="22" t="s">
        <v>52</v>
      </c>
      <c r="D10" s="9" t="s">
        <v>61</v>
      </c>
      <c r="E10" s="17">
        <v>1</v>
      </c>
      <c r="F10" s="17">
        <v>2</v>
      </c>
      <c r="G10" s="11">
        <v>0</v>
      </c>
      <c r="H10" s="12">
        <f t="shared" si="0"/>
        <v>0</v>
      </c>
      <c r="I10" s="13"/>
      <c r="J10" s="12">
        <f t="shared" si="1"/>
        <v>0</v>
      </c>
      <c r="K10" s="14">
        <f t="shared" si="2"/>
        <v>0</v>
      </c>
    </row>
    <row r="11" spans="1:11" ht="71.25">
      <c r="A11" s="8">
        <v>6</v>
      </c>
      <c r="B11" s="22" t="s">
        <v>53</v>
      </c>
      <c r="C11" s="22" t="s">
        <v>54</v>
      </c>
      <c r="D11" s="9" t="s">
        <v>61</v>
      </c>
      <c r="E11" s="17">
        <v>2</v>
      </c>
      <c r="F11" s="17">
        <v>2</v>
      </c>
      <c r="G11" s="11">
        <v>0</v>
      </c>
      <c r="H11" s="12">
        <f t="shared" si="0"/>
        <v>0</v>
      </c>
      <c r="I11" s="13"/>
      <c r="J11" s="12">
        <f t="shared" si="1"/>
        <v>0</v>
      </c>
      <c r="K11" s="14">
        <f t="shared" si="2"/>
        <v>0</v>
      </c>
    </row>
    <row r="12" spans="1:11" ht="28.5">
      <c r="A12" s="8">
        <v>7</v>
      </c>
      <c r="B12" s="22" t="s">
        <v>55</v>
      </c>
      <c r="C12" s="22" t="s">
        <v>56</v>
      </c>
      <c r="D12" s="9" t="s">
        <v>61</v>
      </c>
      <c r="E12" s="17">
        <v>1</v>
      </c>
      <c r="F12" s="10">
        <v>2</v>
      </c>
      <c r="G12" s="11">
        <v>0</v>
      </c>
      <c r="H12" s="12">
        <f t="shared" si="0"/>
        <v>0</v>
      </c>
      <c r="I12" s="13"/>
      <c r="J12" s="12">
        <f t="shared" si="1"/>
        <v>0</v>
      </c>
      <c r="K12" s="14">
        <f t="shared" si="2"/>
        <v>0</v>
      </c>
    </row>
    <row r="13" spans="1:11" ht="42.75">
      <c r="A13" s="15">
        <v>8</v>
      </c>
      <c r="B13" s="22" t="s">
        <v>57</v>
      </c>
      <c r="C13" s="22" t="s">
        <v>58</v>
      </c>
      <c r="D13" s="9" t="s">
        <v>61</v>
      </c>
      <c r="E13" s="17">
        <v>1</v>
      </c>
      <c r="F13" s="17">
        <v>2</v>
      </c>
      <c r="G13" s="11">
        <v>0</v>
      </c>
      <c r="H13" s="12">
        <f t="shared" si="0"/>
        <v>0</v>
      </c>
      <c r="I13" s="13"/>
      <c r="J13" s="12">
        <f t="shared" si="1"/>
        <v>0</v>
      </c>
      <c r="K13" s="14">
        <f t="shared" si="2"/>
        <v>0</v>
      </c>
    </row>
    <row r="14" spans="1:11" ht="28.5">
      <c r="A14" s="8">
        <v>9</v>
      </c>
      <c r="B14" s="22" t="s">
        <v>59</v>
      </c>
      <c r="C14" s="22" t="s">
        <v>60</v>
      </c>
      <c r="D14" s="9" t="s">
        <v>61</v>
      </c>
      <c r="E14" s="17">
        <v>1</v>
      </c>
      <c r="F14" s="17">
        <v>2</v>
      </c>
      <c r="G14" s="11">
        <v>0</v>
      </c>
      <c r="H14" s="12">
        <f t="shared" si="0"/>
        <v>0</v>
      </c>
      <c r="I14" s="13"/>
      <c r="J14" s="12">
        <f t="shared" si="1"/>
        <v>0</v>
      </c>
      <c r="K14" s="14">
        <f t="shared" si="2"/>
        <v>0</v>
      </c>
    </row>
    <row r="15" spans="1:11" ht="15.75" thickBot="1">
      <c r="A15" s="57" t="s">
        <v>23</v>
      </c>
      <c r="B15" s="57"/>
      <c r="C15" s="57"/>
      <c r="D15" s="57"/>
      <c r="E15" s="57"/>
      <c r="F15" s="57"/>
      <c r="G15" s="18" t="s">
        <v>24</v>
      </c>
      <c r="H15" s="19">
        <f>SUM(H5:H14)</f>
        <v>0</v>
      </c>
      <c r="I15" s="20" t="s">
        <v>24</v>
      </c>
      <c r="J15" s="19">
        <f>SUM(J5:J14)</f>
        <v>0</v>
      </c>
      <c r="K15" s="21">
        <f>SUM(K5:K14)</f>
        <v>0</v>
      </c>
    </row>
  </sheetData>
  <mergeCells count="4">
    <mergeCell ref="A3:F3"/>
    <mergeCell ref="A15:F15"/>
    <mergeCell ref="A1:C1"/>
    <mergeCell ref="I1:K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C82C-6DAF-439C-A807-9A63CAA94722}">
  <sheetPr>
    <pageSetUpPr fitToPage="1"/>
  </sheetPr>
  <dimension ref="A1:K6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0.8554687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I1" s="58" t="s">
        <v>605</v>
      </c>
      <c r="J1" s="58"/>
      <c r="K1" s="58"/>
    </row>
    <row r="3" spans="1:11">
      <c r="A3" s="56" t="s">
        <v>620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>
      <c r="A5" s="8">
        <v>1</v>
      </c>
      <c r="B5" s="23" t="s">
        <v>62</v>
      </c>
      <c r="C5" s="23" t="s">
        <v>63</v>
      </c>
      <c r="D5" s="9" t="s">
        <v>61</v>
      </c>
      <c r="E5" s="10">
        <v>3</v>
      </c>
      <c r="F5" s="10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 ht="15.75" thickBot="1">
      <c r="A6" s="57" t="s">
        <v>23</v>
      </c>
      <c r="B6" s="57"/>
      <c r="C6" s="57"/>
      <c r="D6" s="57"/>
      <c r="E6" s="57"/>
      <c r="F6" s="57"/>
      <c r="G6" s="18" t="s">
        <v>24</v>
      </c>
      <c r="H6" s="19">
        <f>SUM(H5:H5)</f>
        <v>0</v>
      </c>
      <c r="I6" s="20" t="s">
        <v>24</v>
      </c>
      <c r="J6" s="19">
        <f>SUM(J5:J5)</f>
        <v>0</v>
      </c>
      <c r="K6" s="21">
        <f>SUM(K5:K5)</f>
        <v>0</v>
      </c>
    </row>
  </sheetData>
  <mergeCells count="4">
    <mergeCell ref="A3:F3"/>
    <mergeCell ref="A6:F6"/>
    <mergeCell ref="A1:C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2F8B-571A-4232-8F94-7B60DDE8C6DE}">
  <sheetPr>
    <pageSetUpPr fitToPage="1"/>
  </sheetPr>
  <dimension ref="A1:K8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0.8554687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1406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D1" s="58"/>
      <c r="I1" s="58" t="s">
        <v>605</v>
      </c>
      <c r="J1" s="58"/>
      <c r="K1" s="58"/>
    </row>
    <row r="3" spans="1:11">
      <c r="A3" s="56" t="s">
        <v>621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>
      <c r="A5" s="8">
        <v>1</v>
      </c>
      <c r="B5" s="23" t="s">
        <v>62</v>
      </c>
      <c r="C5" s="23" t="s">
        <v>67</v>
      </c>
      <c r="D5" s="9" t="s">
        <v>65</v>
      </c>
      <c r="E5" s="10">
        <v>1</v>
      </c>
      <c r="F5" s="10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>
      <c r="A6" s="8">
        <v>2</v>
      </c>
      <c r="B6" s="23" t="s">
        <v>62</v>
      </c>
      <c r="C6" s="23" t="s">
        <v>66</v>
      </c>
      <c r="D6" s="9" t="s">
        <v>65</v>
      </c>
      <c r="E6" s="10">
        <v>5</v>
      </c>
      <c r="F6" s="10">
        <v>2</v>
      </c>
      <c r="G6" s="11">
        <v>0</v>
      </c>
      <c r="H6" s="12">
        <f t="shared" ref="H6:H7" si="0">E6*F6*G6</f>
        <v>0</v>
      </c>
      <c r="I6" s="13"/>
      <c r="J6" s="12">
        <f t="shared" ref="J6:J7" si="1">H6*I6%</f>
        <v>0</v>
      </c>
      <c r="K6" s="14">
        <f t="shared" ref="K6:K7" si="2">H6+J6</f>
        <v>0</v>
      </c>
    </row>
    <row r="7" spans="1:11">
      <c r="A7" s="8">
        <v>3</v>
      </c>
      <c r="B7" s="23" t="s">
        <v>62</v>
      </c>
      <c r="C7" s="23" t="s">
        <v>64</v>
      </c>
      <c r="D7" s="9" t="s">
        <v>65</v>
      </c>
      <c r="E7" s="10">
        <v>2</v>
      </c>
      <c r="F7" s="10">
        <v>2</v>
      </c>
      <c r="G7" s="11">
        <v>0</v>
      </c>
      <c r="H7" s="12">
        <f t="shared" si="0"/>
        <v>0</v>
      </c>
      <c r="I7" s="13"/>
      <c r="J7" s="12">
        <f t="shared" si="1"/>
        <v>0</v>
      </c>
      <c r="K7" s="14">
        <f t="shared" si="2"/>
        <v>0</v>
      </c>
    </row>
    <row r="8" spans="1:11" ht="15.75" thickBot="1">
      <c r="A8" s="57" t="s">
        <v>23</v>
      </c>
      <c r="B8" s="57"/>
      <c r="C8" s="57"/>
      <c r="D8" s="57"/>
      <c r="E8" s="57"/>
      <c r="F8" s="57"/>
      <c r="G8" s="18" t="s">
        <v>24</v>
      </c>
      <c r="H8" s="19">
        <f>SUM(H5:H7)</f>
        <v>0</v>
      </c>
      <c r="I8" s="20" t="s">
        <v>24</v>
      </c>
      <c r="J8" s="19">
        <f>SUM(J5:J7)</f>
        <v>0</v>
      </c>
      <c r="K8" s="21">
        <f>SUM(K5:K7)</f>
        <v>0</v>
      </c>
    </row>
  </sheetData>
  <mergeCells count="4">
    <mergeCell ref="A3:F3"/>
    <mergeCell ref="A8:F8"/>
    <mergeCell ref="A1:D1"/>
    <mergeCell ref="I1:K1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4CCF-926A-4129-8841-246D187E89FF}">
  <sheetPr>
    <pageSetUpPr fitToPage="1"/>
  </sheetPr>
  <dimension ref="A1:K9"/>
  <sheetViews>
    <sheetView zoomScaleNormal="100" workbookViewId="0">
      <selection activeCell="A3" sqref="A3:F3"/>
    </sheetView>
  </sheetViews>
  <sheetFormatPr defaultRowHeight="15"/>
  <cols>
    <col min="1" max="1" width="5.28515625" customWidth="1"/>
    <col min="2" max="2" width="10.85546875" style="24" customWidth="1"/>
    <col min="3" max="3" width="12.140625" style="24" customWidth="1"/>
    <col min="4" max="4" width="13.140625" customWidth="1"/>
    <col min="5" max="5" width="8" customWidth="1"/>
    <col min="6" max="6" width="13.42578125" customWidth="1"/>
    <col min="7" max="7" width="15.42578125" customWidth="1"/>
    <col min="8" max="8" width="11.42578125" customWidth="1"/>
    <col min="9" max="9" width="11.28515625" customWidth="1"/>
    <col min="10" max="10" width="10.5703125" customWidth="1"/>
    <col min="11" max="11" width="11.42578125" customWidth="1"/>
  </cols>
  <sheetData>
    <row r="1" spans="1:11">
      <c r="A1" s="58" t="s">
        <v>606</v>
      </c>
      <c r="B1" s="58"/>
      <c r="C1" s="58"/>
      <c r="D1" s="58"/>
      <c r="I1" s="58" t="s">
        <v>605</v>
      </c>
      <c r="J1" s="58"/>
      <c r="K1" s="58"/>
    </row>
    <row r="3" spans="1:11">
      <c r="A3" s="56" t="s">
        <v>622</v>
      </c>
      <c r="B3" s="56"/>
      <c r="C3" s="56"/>
      <c r="D3" s="56"/>
      <c r="E3" s="56"/>
      <c r="F3" s="56"/>
      <c r="G3" s="1"/>
      <c r="H3" s="1"/>
      <c r="I3" s="2"/>
      <c r="J3" s="1"/>
      <c r="K3" s="1"/>
    </row>
    <row r="4" spans="1:11" ht="71.25">
      <c r="A4" s="3" t="s">
        <v>0</v>
      </c>
      <c r="B4" s="4" t="s">
        <v>1</v>
      </c>
      <c r="C4" s="4" t="s">
        <v>2</v>
      </c>
      <c r="D4" s="4" t="s">
        <v>3</v>
      </c>
      <c r="E4" s="3" t="s">
        <v>4</v>
      </c>
      <c r="F4" s="3" t="s">
        <v>5</v>
      </c>
      <c r="G4" s="5" t="s">
        <v>6</v>
      </c>
      <c r="H4" s="6" t="s">
        <v>7</v>
      </c>
      <c r="I4" s="7" t="s">
        <v>8</v>
      </c>
      <c r="J4" s="6" t="s">
        <v>9</v>
      </c>
      <c r="K4" s="6" t="s">
        <v>10</v>
      </c>
    </row>
    <row r="5" spans="1:11" ht="28.5">
      <c r="A5" s="8">
        <v>1</v>
      </c>
      <c r="B5" s="23" t="s">
        <v>62</v>
      </c>
      <c r="C5" s="23" t="s">
        <v>68</v>
      </c>
      <c r="D5" s="9" t="s">
        <v>69</v>
      </c>
      <c r="E5" s="10">
        <v>1</v>
      </c>
      <c r="F5" s="10">
        <v>2</v>
      </c>
      <c r="G5" s="11">
        <v>0</v>
      </c>
      <c r="H5" s="12">
        <f>E5*F5*G5</f>
        <v>0</v>
      </c>
      <c r="I5" s="13"/>
      <c r="J5" s="12">
        <f>H5*I5%</f>
        <v>0</v>
      </c>
      <c r="K5" s="14">
        <f>H5+J5</f>
        <v>0</v>
      </c>
    </row>
    <row r="6" spans="1:11">
      <c r="A6" s="8">
        <v>2</v>
      </c>
      <c r="B6" s="23" t="s">
        <v>62</v>
      </c>
      <c r="C6" s="23" t="s">
        <v>70</v>
      </c>
      <c r="D6" s="9" t="s">
        <v>73</v>
      </c>
      <c r="E6" s="10">
        <v>3</v>
      </c>
      <c r="F6" s="10">
        <v>2</v>
      </c>
      <c r="G6" s="11">
        <v>0</v>
      </c>
      <c r="H6" s="12">
        <f>E6*F6*G6</f>
        <v>0</v>
      </c>
      <c r="I6" s="13"/>
      <c r="J6" s="12">
        <f>H6*I6%</f>
        <v>0</v>
      </c>
      <c r="K6" s="14">
        <f>H6+J6</f>
        <v>0</v>
      </c>
    </row>
    <row r="7" spans="1:11" ht="28.5">
      <c r="A7" s="8">
        <v>3</v>
      </c>
      <c r="B7" s="23" t="s">
        <v>62</v>
      </c>
      <c r="C7" s="23" t="s">
        <v>74</v>
      </c>
      <c r="D7" s="10" t="s">
        <v>71</v>
      </c>
      <c r="E7" s="10">
        <v>1</v>
      </c>
      <c r="F7" s="10">
        <v>2</v>
      </c>
      <c r="G7" s="11">
        <v>0</v>
      </c>
      <c r="H7" s="12">
        <f>E7*F7*G7</f>
        <v>0</v>
      </c>
      <c r="I7" s="13"/>
      <c r="J7" s="12">
        <f>H7*I7%</f>
        <v>0</v>
      </c>
      <c r="K7" s="14">
        <f>H7+J7</f>
        <v>0</v>
      </c>
    </row>
    <row r="8" spans="1:11">
      <c r="A8" s="8">
        <v>4</v>
      </c>
      <c r="B8" s="23" t="s">
        <v>62</v>
      </c>
      <c r="C8" s="23" t="s">
        <v>72</v>
      </c>
      <c r="D8" s="10" t="s">
        <v>71</v>
      </c>
      <c r="E8" s="10">
        <v>1</v>
      </c>
      <c r="F8" s="10">
        <v>2</v>
      </c>
      <c r="G8" s="11">
        <v>0</v>
      </c>
      <c r="H8" s="12">
        <f>E8*F8*G8</f>
        <v>0</v>
      </c>
      <c r="I8" s="13"/>
      <c r="J8" s="12">
        <f>H8*I8%</f>
        <v>0</v>
      </c>
      <c r="K8" s="14">
        <f>H8+J8</f>
        <v>0</v>
      </c>
    </row>
    <row r="9" spans="1:11" ht="15.75" thickBot="1">
      <c r="A9" s="57" t="s">
        <v>23</v>
      </c>
      <c r="B9" s="57"/>
      <c r="C9" s="57"/>
      <c r="D9" s="57"/>
      <c r="E9" s="57"/>
      <c r="F9" s="57"/>
      <c r="G9" s="18" t="s">
        <v>24</v>
      </c>
      <c r="H9" s="19">
        <f>SUM(H5:H8)</f>
        <v>0</v>
      </c>
      <c r="I9" s="20" t="s">
        <v>24</v>
      </c>
      <c r="J9" s="19">
        <f>SUM(J5:J8)</f>
        <v>0</v>
      </c>
      <c r="K9" s="21">
        <f>SUM(K5:K8)</f>
        <v>0</v>
      </c>
    </row>
  </sheetData>
  <mergeCells count="4">
    <mergeCell ref="A3:F3"/>
    <mergeCell ref="A9:F9"/>
    <mergeCell ref="A1:D1"/>
    <mergeCell ref="I1:K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51</vt:i4>
      </vt:variant>
    </vt:vector>
  </HeadingPairs>
  <TitlesOfParts>
    <vt:vector size="51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  <vt:lpstr>Pakiet 23</vt:lpstr>
      <vt:lpstr>Pakiet 24</vt:lpstr>
      <vt:lpstr>Pakiet 25</vt:lpstr>
      <vt:lpstr>Pakiet 26</vt:lpstr>
      <vt:lpstr>Pakiet 27</vt:lpstr>
      <vt:lpstr>Pakiet 28</vt:lpstr>
      <vt:lpstr>Pakiet 29</vt:lpstr>
      <vt:lpstr>Pakiet 30</vt:lpstr>
      <vt:lpstr>Pakiet 31</vt:lpstr>
      <vt:lpstr>Pakiet 32</vt:lpstr>
      <vt:lpstr>Pakiet 33</vt:lpstr>
      <vt:lpstr>Pakiet 34</vt:lpstr>
      <vt:lpstr>Pakiet 35</vt:lpstr>
      <vt:lpstr>Pakiet 36</vt:lpstr>
      <vt:lpstr>Pakiet 37</vt:lpstr>
      <vt:lpstr>Pakiet 38</vt:lpstr>
      <vt:lpstr>Pakiet 39</vt:lpstr>
      <vt:lpstr>Pakiet 40</vt:lpstr>
      <vt:lpstr>Pakiet 41</vt:lpstr>
      <vt:lpstr>Pakiet 42</vt:lpstr>
      <vt:lpstr>Pakiet 43</vt:lpstr>
      <vt:lpstr>Pakiet 44</vt:lpstr>
      <vt:lpstr>Pakiet 45</vt:lpstr>
      <vt:lpstr>Pakiet 46</vt:lpstr>
      <vt:lpstr>Pakiet 47</vt:lpstr>
      <vt:lpstr>Pakiet 48</vt:lpstr>
      <vt:lpstr>Pakiet 49</vt:lpstr>
      <vt:lpstr>Pakiet 50</vt:lpstr>
      <vt:lpstr>Pakiet 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techniczny</dc:creator>
  <cp:lastModifiedBy>dzp</cp:lastModifiedBy>
  <cp:lastPrinted>2023-01-23T07:05:18Z</cp:lastPrinted>
  <dcterms:created xsi:type="dcterms:W3CDTF">2022-11-08T10:05:56Z</dcterms:created>
  <dcterms:modified xsi:type="dcterms:W3CDTF">2023-03-17T14:11:25Z</dcterms:modified>
</cp:coreProperties>
</file>